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DS42021\Coroesti\"/>
    </mc:Choice>
  </mc:AlternateContent>
  <xr:revisionPtr revIDLastSave="0" documentId="8_{DF137B5C-FFFD-4D8A-A1C4-D99A8331B9BC}" xr6:coauthVersionLast="43" xr6:coauthVersionMax="43" xr10:uidLastSave="{00000000-0000-0000-0000-000000000000}"/>
  <bookViews>
    <workbookView xWindow="735" yWindow="2670" windowWidth="15375" windowHeight="7875" activeTab="2" xr2:uid="{64522D8A-3A7D-429C-8E7F-4A5A95EF5C42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5" i="3" l="1"/>
  <c r="D14" i="3" s="1"/>
  <c r="D13" i="3" s="1"/>
  <c r="D12" i="3" s="1"/>
  <c r="E15" i="3"/>
  <c r="E14" i="3" s="1"/>
  <c r="E13" i="3" s="1"/>
  <c r="E12" i="3" s="1"/>
  <c r="G15" i="3"/>
  <c r="G14" i="3" s="1"/>
  <c r="H15" i="3"/>
  <c r="H14" i="3" s="1"/>
  <c r="H13" i="3" s="1"/>
  <c r="H12" i="3" s="1"/>
  <c r="I15" i="3"/>
  <c r="I14" i="3" s="1"/>
  <c r="I13" i="3" s="1"/>
  <c r="I12" i="3" s="1"/>
  <c r="J15" i="3"/>
  <c r="J14" i="3" s="1"/>
  <c r="J13" i="3" s="1"/>
  <c r="J12" i="3" s="1"/>
  <c r="F16" i="3"/>
  <c r="K16" i="3" s="1"/>
  <c r="D18" i="3"/>
  <c r="D17" i="3" s="1"/>
  <c r="E18" i="3"/>
  <c r="E17" i="3" s="1"/>
  <c r="F18" i="3"/>
  <c r="K18" i="3" s="1"/>
  <c r="G18" i="3"/>
  <c r="G17" i="3" s="1"/>
  <c r="H18" i="3"/>
  <c r="H17" i="3" s="1"/>
  <c r="I18" i="3"/>
  <c r="I17" i="3" s="1"/>
  <c r="J18" i="3"/>
  <c r="J17" i="3" s="1"/>
  <c r="F19" i="3"/>
  <c r="K19" i="3"/>
  <c r="D22" i="3"/>
  <c r="D21" i="3" s="1"/>
  <c r="D20" i="3" s="1"/>
  <c r="E22" i="3"/>
  <c r="E21" i="3" s="1"/>
  <c r="E20" i="3" s="1"/>
  <c r="G22" i="3"/>
  <c r="G21" i="3" s="1"/>
  <c r="H22" i="3"/>
  <c r="H21" i="3" s="1"/>
  <c r="H20" i="3" s="1"/>
  <c r="I22" i="3"/>
  <c r="I21" i="3" s="1"/>
  <c r="I20" i="3" s="1"/>
  <c r="J22" i="3"/>
  <c r="J21" i="3" s="1"/>
  <c r="J20" i="3" s="1"/>
  <c r="F23" i="3"/>
  <c r="K23" i="3" s="1"/>
  <c r="D16" i="2"/>
  <c r="D15" i="2" s="1"/>
  <c r="D14" i="2" s="1"/>
  <c r="E16" i="2"/>
  <c r="G16" i="2"/>
  <c r="G15" i="2" s="1"/>
  <c r="H16" i="2"/>
  <c r="H15" i="2" s="1"/>
  <c r="H14" i="2" s="1"/>
  <c r="I16" i="2"/>
  <c r="J16" i="2"/>
  <c r="J15" i="2" s="1"/>
  <c r="J14" i="2" s="1"/>
  <c r="F17" i="2"/>
  <c r="K17" i="2" s="1"/>
  <c r="D18" i="2"/>
  <c r="E18" i="2"/>
  <c r="G18" i="2"/>
  <c r="H18" i="2"/>
  <c r="F18" i="2" s="1"/>
  <c r="I18" i="2"/>
  <c r="J18" i="2"/>
  <c r="F19" i="2"/>
  <c r="K19" i="2"/>
  <c r="F20" i="2"/>
  <c r="K20" i="2" s="1"/>
  <c r="F21" i="2"/>
  <c r="K21" i="2"/>
  <c r="D24" i="2"/>
  <c r="D23" i="2" s="1"/>
  <c r="D22" i="2" s="1"/>
  <c r="E24" i="2"/>
  <c r="E23" i="2" s="1"/>
  <c r="E22" i="2" s="1"/>
  <c r="G24" i="2"/>
  <c r="F24" i="2" s="1"/>
  <c r="K24" i="2" s="1"/>
  <c r="H24" i="2"/>
  <c r="H23" i="2" s="1"/>
  <c r="H22" i="2" s="1"/>
  <c r="I24" i="2"/>
  <c r="I23" i="2" s="1"/>
  <c r="I22" i="2" s="1"/>
  <c r="J24" i="2"/>
  <c r="J23" i="2" s="1"/>
  <c r="J22" i="2" s="1"/>
  <c r="F25" i="2"/>
  <c r="K25" i="2" s="1"/>
  <c r="F26" i="2"/>
  <c r="K26" i="2"/>
  <c r="D27" i="2"/>
  <c r="E27" i="2"/>
  <c r="G27" i="2"/>
  <c r="F27" i="2" s="1"/>
  <c r="H27" i="2"/>
  <c r="I27" i="2"/>
  <c r="J27" i="2"/>
  <c r="K27" i="2"/>
  <c r="F28" i="2"/>
  <c r="K28" i="2" s="1"/>
  <c r="F29" i="2"/>
  <c r="K29" i="2"/>
  <c r="F30" i="2"/>
  <c r="K30" i="2" s="1"/>
  <c r="D32" i="2"/>
  <c r="D31" i="2" s="1"/>
  <c r="E32" i="2"/>
  <c r="E31" i="2" s="1"/>
  <c r="G32" i="2"/>
  <c r="H32" i="2"/>
  <c r="F32" i="2" s="1"/>
  <c r="I32" i="2"/>
  <c r="I31" i="2" s="1"/>
  <c r="J32" i="2"/>
  <c r="F33" i="2"/>
  <c r="K33" i="2"/>
  <c r="F34" i="2"/>
  <c r="K34" i="2" s="1"/>
  <c r="F35" i="2"/>
  <c r="K35" i="2"/>
  <c r="D37" i="2"/>
  <c r="D36" i="2" s="1"/>
  <c r="E37" i="2"/>
  <c r="E36" i="2" s="1"/>
  <c r="G37" i="2"/>
  <c r="F37" i="2" s="1"/>
  <c r="K37" i="2" s="1"/>
  <c r="H37" i="2"/>
  <c r="H36" i="2" s="1"/>
  <c r="I37" i="2"/>
  <c r="I36" i="2" s="1"/>
  <c r="J37" i="2"/>
  <c r="J36" i="2" s="1"/>
  <c r="F38" i="2"/>
  <c r="K38" i="2" s="1"/>
  <c r="F39" i="2"/>
  <c r="K39" i="2"/>
  <c r="F40" i="2"/>
  <c r="K40" i="2" s="1"/>
  <c r="E41" i="2"/>
  <c r="D42" i="2"/>
  <c r="D41" i="2" s="1"/>
  <c r="E42" i="2"/>
  <c r="G42" i="2"/>
  <c r="G41" i="2" s="1"/>
  <c r="H42" i="2"/>
  <c r="F42" i="2" s="1"/>
  <c r="I42" i="2"/>
  <c r="I41" i="2" s="1"/>
  <c r="J42" i="2"/>
  <c r="J41" i="2" s="1"/>
  <c r="F43" i="2"/>
  <c r="K43" i="2"/>
  <c r="D47" i="2"/>
  <c r="D46" i="2" s="1"/>
  <c r="D45" i="2" s="1"/>
  <c r="E47" i="2"/>
  <c r="E46" i="2" s="1"/>
  <c r="E45" i="2" s="1"/>
  <c r="G47" i="2"/>
  <c r="F47" i="2" s="1"/>
  <c r="H47" i="2"/>
  <c r="H46" i="2" s="1"/>
  <c r="H45" i="2" s="1"/>
  <c r="I47" i="2"/>
  <c r="I46" i="2" s="1"/>
  <c r="I45" i="2" s="1"/>
  <c r="J47" i="2"/>
  <c r="J46" i="2" s="1"/>
  <c r="J45" i="2" s="1"/>
  <c r="K47" i="2"/>
  <c r="F48" i="2"/>
  <c r="K48" i="2" s="1"/>
  <c r="F49" i="2"/>
  <c r="K49" i="2"/>
  <c r="D51" i="2"/>
  <c r="D50" i="2" s="1"/>
  <c r="E51" i="2"/>
  <c r="G51" i="2"/>
  <c r="F51" i="2" s="1"/>
  <c r="H51" i="2"/>
  <c r="I51" i="2"/>
  <c r="J51" i="2"/>
  <c r="K51" i="2"/>
  <c r="F52" i="2"/>
  <c r="K52" i="2" s="1"/>
  <c r="E53" i="2"/>
  <c r="D54" i="2"/>
  <c r="D53" i="2" s="1"/>
  <c r="E54" i="2"/>
  <c r="G54" i="2"/>
  <c r="G53" i="2" s="1"/>
  <c r="H54" i="2"/>
  <c r="F54" i="2" s="1"/>
  <c r="I54" i="2"/>
  <c r="I53" i="2" s="1"/>
  <c r="J54" i="2"/>
  <c r="J53" i="2" s="1"/>
  <c r="F55" i="2"/>
  <c r="K55" i="2"/>
  <c r="D56" i="2"/>
  <c r="E56" i="2"/>
  <c r="G56" i="2"/>
  <c r="F56" i="2" s="1"/>
  <c r="K56" i="2" s="1"/>
  <c r="H56" i="2"/>
  <c r="I56" i="2"/>
  <c r="J56" i="2"/>
  <c r="F57" i="2"/>
  <c r="K57" i="2" s="1"/>
  <c r="F58" i="2"/>
  <c r="K58" i="2"/>
  <c r="D59" i="2"/>
  <c r="E59" i="2"/>
  <c r="G59" i="2"/>
  <c r="F59" i="2" s="1"/>
  <c r="H59" i="2"/>
  <c r="I59" i="2"/>
  <c r="J59" i="2"/>
  <c r="K59" i="2"/>
  <c r="F60" i="2"/>
  <c r="K60" i="2" s="1"/>
  <c r="D63" i="2"/>
  <c r="D62" i="2" s="1"/>
  <c r="D61" i="2" s="1"/>
  <c r="E63" i="2"/>
  <c r="E62" i="2" s="1"/>
  <c r="E61" i="2" s="1"/>
  <c r="G63" i="2"/>
  <c r="G62" i="2" s="1"/>
  <c r="H63" i="2"/>
  <c r="F63" i="2" s="1"/>
  <c r="I63" i="2"/>
  <c r="I62" i="2" s="1"/>
  <c r="I61" i="2" s="1"/>
  <c r="J63" i="2"/>
  <c r="J62" i="2" s="1"/>
  <c r="J61" i="2" s="1"/>
  <c r="F64" i="2"/>
  <c r="K64" i="2"/>
  <c r="F65" i="2"/>
  <c r="K65" i="2" s="1"/>
  <c r="D17" i="1"/>
  <c r="D16" i="1" s="1"/>
  <c r="D15" i="1" s="1"/>
  <c r="E17" i="1"/>
  <c r="G17" i="1"/>
  <c r="F17" i="1" s="1"/>
  <c r="K17" i="1" s="1"/>
  <c r="H17" i="1"/>
  <c r="H16" i="1" s="1"/>
  <c r="H15" i="1" s="1"/>
  <c r="I17" i="1"/>
  <c r="J17" i="1"/>
  <c r="J16" i="1" s="1"/>
  <c r="J15" i="1" s="1"/>
  <c r="F18" i="1"/>
  <c r="K18" i="1" s="1"/>
  <c r="D19" i="1"/>
  <c r="E19" i="1"/>
  <c r="G19" i="1"/>
  <c r="F19" i="1" s="1"/>
  <c r="K19" i="1" s="1"/>
  <c r="H19" i="1"/>
  <c r="I19" i="1"/>
  <c r="J19" i="1"/>
  <c r="F20" i="1"/>
  <c r="K20" i="1"/>
  <c r="F21" i="1"/>
  <c r="K21" i="1" s="1"/>
  <c r="F22" i="1"/>
  <c r="K22" i="1"/>
  <c r="D25" i="1"/>
  <c r="D24" i="1" s="1"/>
  <c r="D23" i="1" s="1"/>
  <c r="E25" i="1"/>
  <c r="E24" i="1" s="1"/>
  <c r="E23" i="1" s="1"/>
  <c r="G25" i="1"/>
  <c r="F25" i="1" s="1"/>
  <c r="H25" i="1"/>
  <c r="H24" i="1" s="1"/>
  <c r="H23" i="1" s="1"/>
  <c r="I25" i="1"/>
  <c r="I24" i="1" s="1"/>
  <c r="I23" i="1" s="1"/>
  <c r="J25" i="1"/>
  <c r="J24" i="1" s="1"/>
  <c r="J23" i="1" s="1"/>
  <c r="K25" i="1"/>
  <c r="F26" i="1"/>
  <c r="K26" i="1" s="1"/>
  <c r="F27" i="1"/>
  <c r="K27" i="1"/>
  <c r="D28" i="1"/>
  <c r="E28" i="1"/>
  <c r="G28" i="1"/>
  <c r="F28" i="1" s="1"/>
  <c r="K28" i="1" s="1"/>
  <c r="H28" i="1"/>
  <c r="I28" i="1"/>
  <c r="J28" i="1"/>
  <c r="F29" i="1"/>
  <c r="K29" i="1" s="1"/>
  <c r="F30" i="1"/>
  <c r="K30" i="1"/>
  <c r="F31" i="1"/>
  <c r="K31" i="1" s="1"/>
  <c r="D33" i="1"/>
  <c r="E33" i="1"/>
  <c r="E32" i="1" s="1"/>
  <c r="G33" i="1"/>
  <c r="H33" i="1"/>
  <c r="F33" i="1" s="1"/>
  <c r="I33" i="1"/>
  <c r="I32" i="1" s="1"/>
  <c r="J33" i="1"/>
  <c r="J32" i="1" s="1"/>
  <c r="F34" i="1"/>
  <c r="K34" i="1"/>
  <c r="F35" i="1"/>
  <c r="K35" i="1" s="1"/>
  <c r="F36" i="1"/>
  <c r="K36" i="1"/>
  <c r="D38" i="1"/>
  <c r="D37" i="1" s="1"/>
  <c r="E38" i="1"/>
  <c r="E37" i="1" s="1"/>
  <c r="G38" i="1"/>
  <c r="F38" i="1" s="1"/>
  <c r="H38" i="1"/>
  <c r="H37" i="1" s="1"/>
  <c r="I38" i="1"/>
  <c r="I37" i="1" s="1"/>
  <c r="J38" i="1"/>
  <c r="J37" i="1" s="1"/>
  <c r="K38" i="1"/>
  <c r="F39" i="1"/>
  <c r="K39" i="1" s="1"/>
  <c r="F40" i="1"/>
  <c r="K40" i="1"/>
  <c r="F41" i="1"/>
  <c r="K41" i="1" s="1"/>
  <c r="E42" i="1"/>
  <c r="I42" i="1"/>
  <c r="D43" i="1"/>
  <c r="D42" i="1" s="1"/>
  <c r="E43" i="1"/>
  <c r="G43" i="1"/>
  <c r="G42" i="1" s="1"/>
  <c r="H43" i="1"/>
  <c r="F43" i="1" s="1"/>
  <c r="K43" i="1" s="1"/>
  <c r="I43" i="1"/>
  <c r="J43" i="1"/>
  <c r="J42" i="1" s="1"/>
  <c r="F44" i="1"/>
  <c r="K44" i="1"/>
  <c r="D48" i="1"/>
  <c r="D47" i="1" s="1"/>
  <c r="D46" i="1" s="1"/>
  <c r="E48" i="1"/>
  <c r="E47" i="1" s="1"/>
  <c r="E46" i="1" s="1"/>
  <c r="G48" i="1"/>
  <c r="F48" i="1" s="1"/>
  <c r="H48" i="1"/>
  <c r="H47" i="1" s="1"/>
  <c r="H46" i="1" s="1"/>
  <c r="I48" i="1"/>
  <c r="I47" i="1" s="1"/>
  <c r="I46" i="1" s="1"/>
  <c r="J48" i="1"/>
  <c r="J47" i="1" s="1"/>
  <c r="J46" i="1" s="1"/>
  <c r="K48" i="1"/>
  <c r="F49" i="1"/>
  <c r="K49" i="1" s="1"/>
  <c r="F50" i="1"/>
  <c r="K50" i="1"/>
  <c r="D52" i="1"/>
  <c r="D51" i="1" s="1"/>
  <c r="E52" i="1"/>
  <c r="E51" i="1" s="1"/>
  <c r="G52" i="1"/>
  <c r="F52" i="1" s="1"/>
  <c r="H52" i="1"/>
  <c r="I52" i="1"/>
  <c r="J52" i="1"/>
  <c r="J51" i="1" s="1"/>
  <c r="K52" i="1"/>
  <c r="F53" i="1"/>
  <c r="K53" i="1" s="1"/>
  <c r="E54" i="1"/>
  <c r="I54" i="1"/>
  <c r="D55" i="1"/>
  <c r="D54" i="1" s="1"/>
  <c r="E55" i="1"/>
  <c r="G55" i="1"/>
  <c r="G54" i="1" s="1"/>
  <c r="H55" i="1"/>
  <c r="I55" i="1"/>
  <c r="J55" i="1"/>
  <c r="J54" i="1" s="1"/>
  <c r="F56" i="1"/>
  <c r="K56" i="1"/>
  <c r="D57" i="1"/>
  <c r="E57" i="1"/>
  <c r="G57" i="1"/>
  <c r="F57" i="1" s="1"/>
  <c r="K57" i="1" s="1"/>
  <c r="H57" i="1"/>
  <c r="I57" i="1"/>
  <c r="J57" i="1"/>
  <c r="F58" i="1"/>
  <c r="K58" i="1" s="1"/>
  <c r="F59" i="1"/>
  <c r="K59" i="1"/>
  <c r="F60" i="1"/>
  <c r="K60" i="1" s="1"/>
  <c r="F61" i="1"/>
  <c r="K61" i="1" s="1"/>
  <c r="G62" i="1"/>
  <c r="F62" i="1" s="1"/>
  <c r="D63" i="1"/>
  <c r="D62" i="1" s="1"/>
  <c r="E63" i="1"/>
  <c r="E62" i="1" s="1"/>
  <c r="F63" i="1"/>
  <c r="K63" i="1" s="1"/>
  <c r="G63" i="1"/>
  <c r="H63" i="1"/>
  <c r="H62" i="1" s="1"/>
  <c r="I63" i="1"/>
  <c r="I62" i="1" s="1"/>
  <c r="J63" i="1"/>
  <c r="J62" i="1" s="1"/>
  <c r="F64" i="1"/>
  <c r="K64" i="1" s="1"/>
  <c r="D67" i="1"/>
  <c r="D66" i="1" s="1"/>
  <c r="D65" i="1" s="1"/>
  <c r="E67" i="1"/>
  <c r="E66" i="1" s="1"/>
  <c r="E65" i="1" s="1"/>
  <c r="G67" i="1"/>
  <c r="G66" i="1" s="1"/>
  <c r="H67" i="1"/>
  <c r="F67" i="1" s="1"/>
  <c r="I67" i="1"/>
  <c r="I66" i="1" s="1"/>
  <c r="I65" i="1" s="1"/>
  <c r="J67" i="1"/>
  <c r="J66" i="1" s="1"/>
  <c r="J65" i="1" s="1"/>
  <c r="F68" i="1"/>
  <c r="K68" i="1"/>
  <c r="F69" i="1"/>
  <c r="K69" i="1" s="1"/>
  <c r="F70" i="1"/>
  <c r="K70" i="1" s="1"/>
  <c r="H11" i="3" l="1"/>
  <c r="G20" i="3"/>
  <c r="F20" i="3" s="1"/>
  <c r="K20" i="3" s="1"/>
  <c r="F21" i="3"/>
  <c r="K21" i="3" s="1"/>
  <c r="F17" i="3"/>
  <c r="K17" i="3" s="1"/>
  <c r="G13" i="3"/>
  <c r="F14" i="3"/>
  <c r="K14" i="3" s="1"/>
  <c r="J11" i="3"/>
  <c r="E11" i="3"/>
  <c r="I11" i="3"/>
  <c r="D11" i="3"/>
  <c r="F22" i="3"/>
  <c r="K22" i="3" s="1"/>
  <c r="F15" i="3"/>
  <c r="K15" i="3" s="1"/>
  <c r="I50" i="2"/>
  <c r="I44" i="2"/>
  <c r="F41" i="2"/>
  <c r="K41" i="2" s="1"/>
  <c r="G14" i="2"/>
  <c r="F15" i="2"/>
  <c r="K63" i="2"/>
  <c r="G36" i="2"/>
  <c r="F36" i="2" s="1"/>
  <c r="K36" i="2" s="1"/>
  <c r="K32" i="2"/>
  <c r="G23" i="2"/>
  <c r="E15" i="2"/>
  <c r="E14" i="2" s="1"/>
  <c r="E13" i="2" s="1"/>
  <c r="G61" i="2"/>
  <c r="G50" i="2"/>
  <c r="G46" i="2"/>
  <c r="G31" i="2"/>
  <c r="I15" i="2"/>
  <c r="I14" i="2" s="1"/>
  <c r="I13" i="2" s="1"/>
  <c r="I12" i="2" s="1"/>
  <c r="I11" i="2" s="1"/>
  <c r="D13" i="2"/>
  <c r="F53" i="2"/>
  <c r="K53" i="2" s="1"/>
  <c r="D44" i="2"/>
  <c r="H50" i="2"/>
  <c r="H44" i="2" s="1"/>
  <c r="J13" i="2"/>
  <c r="K54" i="2"/>
  <c r="J50" i="2"/>
  <c r="J44" i="2" s="1"/>
  <c r="E50" i="2"/>
  <c r="E44" i="2"/>
  <c r="K42" i="2"/>
  <c r="J31" i="2"/>
  <c r="K18" i="2"/>
  <c r="H62" i="2"/>
  <c r="H61" i="2" s="1"/>
  <c r="H53" i="2"/>
  <c r="H41" i="2"/>
  <c r="H31" i="2"/>
  <c r="H13" i="2" s="1"/>
  <c r="H12" i="2" s="1"/>
  <c r="H11" i="2" s="1"/>
  <c r="F16" i="2"/>
  <c r="K16" i="2" s="1"/>
  <c r="K62" i="1"/>
  <c r="J45" i="1"/>
  <c r="F54" i="1"/>
  <c r="K54" i="1" s="1"/>
  <c r="I51" i="1"/>
  <c r="I45" i="1" s="1"/>
  <c r="F42" i="1"/>
  <c r="K42" i="1" s="1"/>
  <c r="D32" i="1"/>
  <c r="D14" i="1" s="1"/>
  <c r="D13" i="1" s="1"/>
  <c r="G16" i="1"/>
  <c r="G65" i="1"/>
  <c r="H66" i="1"/>
  <c r="H65" i="1" s="1"/>
  <c r="G37" i="1"/>
  <c r="F37" i="1" s="1"/>
  <c r="K37" i="1" s="1"/>
  <c r="K33" i="1"/>
  <c r="G24" i="1"/>
  <c r="J14" i="1"/>
  <c r="J13" i="1" s="1"/>
  <c r="E16" i="1"/>
  <c r="E15" i="1" s="1"/>
  <c r="E14" i="1" s="1"/>
  <c r="E13" i="1" s="1"/>
  <c r="F55" i="1"/>
  <c r="K55" i="1" s="1"/>
  <c r="H54" i="1"/>
  <c r="H51" i="1" s="1"/>
  <c r="H45" i="1" s="1"/>
  <c r="E45" i="1"/>
  <c r="K67" i="1"/>
  <c r="D45" i="1"/>
  <c r="G51" i="1"/>
  <c r="G47" i="1"/>
  <c r="G32" i="1"/>
  <c r="F32" i="1" s="1"/>
  <c r="K32" i="1" s="1"/>
  <c r="I16" i="1"/>
  <c r="I15" i="1" s="1"/>
  <c r="I14" i="1" s="1"/>
  <c r="H42" i="1"/>
  <c r="H32" i="1"/>
  <c r="H14" i="1" s="1"/>
  <c r="G12" i="3" l="1"/>
  <c r="F13" i="3"/>
  <c r="K13" i="3" s="1"/>
  <c r="F61" i="2"/>
  <c r="K61" i="2" s="1"/>
  <c r="F14" i="2"/>
  <c r="K14" i="2" s="1"/>
  <c r="F31" i="2"/>
  <c r="K31" i="2" s="1"/>
  <c r="F62" i="2"/>
  <c r="K62" i="2" s="1"/>
  <c r="J12" i="2"/>
  <c r="J11" i="2" s="1"/>
  <c r="F46" i="2"/>
  <c r="K46" i="2" s="1"/>
  <c r="G45" i="2"/>
  <c r="E12" i="2"/>
  <c r="E11" i="2" s="1"/>
  <c r="D12" i="2"/>
  <c r="D11" i="2" s="1"/>
  <c r="F50" i="2"/>
  <c r="K50" i="2" s="1"/>
  <c r="F23" i="2"/>
  <c r="K23" i="2" s="1"/>
  <c r="G22" i="2"/>
  <c r="F22" i="2" s="1"/>
  <c r="K22" i="2" s="1"/>
  <c r="K15" i="2"/>
  <c r="D11" i="1"/>
  <c r="D12" i="1"/>
  <c r="H13" i="1"/>
  <c r="I13" i="1"/>
  <c r="F65" i="1"/>
  <c r="K65" i="1" s="1"/>
  <c r="F47" i="1"/>
  <c r="K47" i="1" s="1"/>
  <c r="G46" i="1"/>
  <c r="J11" i="1"/>
  <c r="J12" i="1"/>
  <c r="F66" i="1"/>
  <c r="K66" i="1" s="1"/>
  <c r="E11" i="1"/>
  <c r="E12" i="1"/>
  <c r="F51" i="1"/>
  <c r="K51" i="1" s="1"/>
  <c r="F24" i="1"/>
  <c r="K24" i="1" s="1"/>
  <c r="G23" i="1"/>
  <c r="F23" i="1" s="1"/>
  <c r="K23" i="1" s="1"/>
  <c r="F16" i="1"/>
  <c r="K16" i="1" s="1"/>
  <c r="G15" i="1"/>
  <c r="G11" i="3" l="1"/>
  <c r="F11" i="3" s="1"/>
  <c r="K11" i="3" s="1"/>
  <c r="F12" i="3"/>
  <c r="K12" i="3" s="1"/>
  <c r="G13" i="2"/>
  <c r="F45" i="2"/>
  <c r="K45" i="2" s="1"/>
  <c r="G44" i="2"/>
  <c r="F44" i="2" s="1"/>
  <c r="K44" i="2" s="1"/>
  <c r="I11" i="1"/>
  <c r="I12" i="1"/>
  <c r="F46" i="1"/>
  <c r="K46" i="1" s="1"/>
  <c r="G45" i="1"/>
  <c r="F45" i="1" s="1"/>
  <c r="K45" i="1" s="1"/>
  <c r="H11" i="1"/>
  <c r="H12" i="1"/>
  <c r="F15" i="1"/>
  <c r="K15" i="1" s="1"/>
  <c r="G14" i="1"/>
  <c r="F13" i="2" l="1"/>
  <c r="K13" i="2" s="1"/>
  <c r="G12" i="2"/>
  <c r="F14" i="1"/>
  <c r="K14" i="1" s="1"/>
  <c r="G13" i="1"/>
  <c r="G11" i="2" l="1"/>
  <c r="F11" i="2" s="1"/>
  <c r="K11" i="2" s="1"/>
  <c r="F12" i="2"/>
  <c r="K12" i="2" s="1"/>
  <c r="F13" i="1"/>
  <c r="K13" i="1" s="1"/>
  <c r="G11" i="1"/>
  <c r="F11" i="1" s="1"/>
  <c r="K11" i="1" s="1"/>
  <c r="G12" i="1"/>
  <c r="F12" i="1" s="1"/>
  <c r="K12" i="1" s="1"/>
</calcChain>
</file>

<file path=xl/sharedStrings.xml><?xml version="1.0" encoding="utf-8"?>
<sst xmlns="http://schemas.openxmlformats.org/spreadsheetml/2006/main" count="450" uniqueCount="236">
  <si>
    <t>CENTRALIZAT</t>
  </si>
  <si>
    <t xml:space="preserve"> Anexa 12</t>
  </si>
  <si>
    <t>Cont de executie - Venituri - Bugetul local</t>
  </si>
  <si>
    <t>Trimestrul: 4, Anul: 2021</t>
  </si>
  <si>
    <t>Denumirea indicatorilor</t>
  </si>
  <si>
    <t>A</t>
  </si>
  <si>
    <t>Cod indicator</t>
  </si>
  <si>
    <t>B</t>
  </si>
  <si>
    <t>Prevederi bugetare anuale aprobate la finele perioadei de raportare</t>
  </si>
  <si>
    <t>Prevederi bugetare trimestriale cumulate</t>
  </si>
  <si>
    <t>Drepturi constatate</t>
  </si>
  <si>
    <t>Total, din care:</t>
  </si>
  <si>
    <t>3=4+5</t>
  </si>
  <si>
    <t>din anii precedenţi</t>
  </si>
  <si>
    <t>din anul  curent</t>
  </si>
  <si>
    <t>Încasări realizate</t>
  </si>
  <si>
    <t>Stingeri pe alte căi decât încasări</t>
  </si>
  <si>
    <t>Drepturi constatate de încasat</t>
  </si>
  <si>
    <t>8=3-6-7</t>
  </si>
  <si>
    <t>1</t>
  </si>
  <si>
    <t>TOTAL VENITURI  (cod 00.02+00.15+00.16+00.17+45.02)</t>
  </si>
  <si>
    <t>00.01</t>
  </si>
  <si>
    <t>2</t>
  </si>
  <si>
    <t>VENITURI PROPRII   (cod 00.02-11.02-37.02+00.15)</t>
  </si>
  <si>
    <t>49.90</t>
  </si>
  <si>
    <t>3</t>
  </si>
  <si>
    <t>I.  VENITURI CURENTE (cod 00.03+00.12)</t>
  </si>
  <si>
    <t>00.02</t>
  </si>
  <si>
    <t>4</t>
  </si>
  <si>
    <t>A. VENITURI FISCALE (cod 00.04+00.09+00.10+00.11)</t>
  </si>
  <si>
    <t>00.03</t>
  </si>
  <si>
    <t>5</t>
  </si>
  <si>
    <t>A1.  IMPOZIT  PE VENIT, PROFIT SI CASTIGURI DIN CAPITAL (cod 00.05+00.06+00.07)</t>
  </si>
  <si>
    <t>00.04</t>
  </si>
  <si>
    <t>9</t>
  </si>
  <si>
    <t>A1.2.  IMPOZIT PE VENIT, PROFIT,  SI CASTIGURI DIN CAPITAL DE LA PERSOANE FIZICE (cod 03.02+04.02)</t>
  </si>
  <si>
    <t>00.06</t>
  </si>
  <si>
    <t>10</t>
  </si>
  <si>
    <t>Impozit pe venit (cod 03.02.17+03.02.18)</t>
  </si>
  <si>
    <t>03.02</t>
  </si>
  <si>
    <t>12</t>
  </si>
  <si>
    <t>Impozitul pe veniturile din transferul proprietatilor imobiliare din patrimoniul personal</t>
  </si>
  <si>
    <t>03.02.18</t>
  </si>
  <si>
    <t>13</t>
  </si>
  <si>
    <t>Cote si sume defalcate din impozitul pe venit (cod 04.02.01+04.02.04+04.02.05+04.02.06)</t>
  </si>
  <si>
    <t>04.02</t>
  </si>
  <si>
    <t>14</t>
  </si>
  <si>
    <t>Cote defalcate din impozitul pe venit</t>
  </si>
  <si>
    <t>04.02.01</t>
  </si>
  <si>
    <t>15</t>
  </si>
  <si>
    <t>Sume alocate din cotele defalcate din impozitul pe venit pentru echilibrarea bugetelor locale</t>
  </si>
  <si>
    <t>04.02.04</t>
  </si>
  <si>
    <t>16</t>
  </si>
  <si>
    <t>Sume repartizate din Fondul la dispozitia Consiliului Judetean</t>
  </si>
  <si>
    <t>04.02.05</t>
  </si>
  <si>
    <t>21</t>
  </si>
  <si>
    <t>A3.  IMPOZITE SI TAXE PE PROPRIETATE (cod 07.02)</t>
  </si>
  <si>
    <t>00.09</t>
  </si>
  <si>
    <t>22</t>
  </si>
  <si>
    <t>Impozite si  taxe pe proprietate (cod 07.02.01+07.02.02+07.02.03+07.02.50)</t>
  </si>
  <si>
    <t>07.02</t>
  </si>
  <si>
    <t>23</t>
  </si>
  <si>
    <t>Impozit si taxa pe cladiri  (cod 07.02.01.01+07.02.01.02)</t>
  </si>
  <si>
    <t>07.02.01</t>
  </si>
  <si>
    <t>24</t>
  </si>
  <si>
    <t>Impozit si taxa pe cladiri de la persoane fizice *)</t>
  </si>
  <si>
    <t>07.02.01.01</t>
  </si>
  <si>
    <t>25</t>
  </si>
  <si>
    <t>Impozit si taxa pe cladiri de la persoane juridice</t>
  </si>
  <si>
    <t>07.02.01.02</t>
  </si>
  <si>
    <t>26</t>
  </si>
  <si>
    <t>Impozit si taxa pe teren (cod 07.02.02.01+07.02.02.02+07.02.02.03)</t>
  </si>
  <si>
    <t>07.02.02</t>
  </si>
  <si>
    <t>27</t>
  </si>
  <si>
    <t>Impozitul si taxa pe teren de la persoane fizice *)</t>
  </si>
  <si>
    <t>07.02.02.01</t>
  </si>
  <si>
    <t>28</t>
  </si>
  <si>
    <t>Impozitul si taxa pe teren de la persoane juridice *)</t>
  </si>
  <si>
    <t>07.02.02.02</t>
  </si>
  <si>
    <t>29</t>
  </si>
  <si>
    <t xml:space="preserve">Impozitul pe terenul din extravilan   *) </t>
  </si>
  <si>
    <t>07.02.02.03</t>
  </si>
  <si>
    <t>32</t>
  </si>
  <si>
    <t>A4.  IMPOZITE SI TAXE PE BUNURI SI SERVICII   (cod 11.02+12.02+15.02+16.02)</t>
  </si>
  <si>
    <t>00.10</t>
  </si>
  <si>
    <t>33</t>
  </si>
  <si>
    <t>Sume defalcate din TVA (cod 11.02.01+11.02.02+11.02.05+11.02.06)</t>
  </si>
  <si>
    <t>11.02</t>
  </si>
  <si>
    <t>35</t>
  </si>
  <si>
    <t>Sume defalcate din taxa pe valoarea adaugata pentru finantarea cheltuielilor descentralizate la nivelul comunelor, oraselor, municipiilor, sectoarelor si Municipiului Bucuresti</t>
  </si>
  <si>
    <t>11.02.02</t>
  </si>
  <si>
    <t>37</t>
  </si>
  <si>
    <t xml:space="preserve">Sume defalcate din taxa pe valoarea adaugata pentru drumuri </t>
  </si>
  <si>
    <t>11.02.05</t>
  </si>
  <si>
    <t>38</t>
  </si>
  <si>
    <t>Sume defalcate din taxa pe valoarea adaugata pentru echilibrarea bugetelor locale</t>
  </si>
  <si>
    <t>11.02.06</t>
  </si>
  <si>
    <t>46</t>
  </si>
  <si>
    <t>Taxe pe utilizarea bunurilor, autorizarea utilizarii bunurilor sau pe desfasurarea de activitati (cod 16.02.02+16.02.03+16.02.50)</t>
  </si>
  <si>
    <t>16.02</t>
  </si>
  <si>
    <t>47</t>
  </si>
  <si>
    <t>Impozit pe mijloacele de transport  (cod 16.02.02.01+16.02.02.02)</t>
  </si>
  <si>
    <t>16.02.02</t>
  </si>
  <si>
    <t>48</t>
  </si>
  <si>
    <t>Taxa asupra mijloacelor de transport detinute de persoane fizice *)</t>
  </si>
  <si>
    <t>16.02.02.01</t>
  </si>
  <si>
    <t>49</t>
  </si>
  <si>
    <t>Taxa asupra mijloacelor de transport detinute de persoane juridice *)</t>
  </si>
  <si>
    <t>16.02.02.02</t>
  </si>
  <si>
    <t>50</t>
  </si>
  <si>
    <t>Taxe si tarife pentru eliberarea de licente si autorizatii de functionare</t>
  </si>
  <si>
    <t>16.02.03</t>
  </si>
  <si>
    <t>52</t>
  </si>
  <si>
    <t>A6.  ALTE IMPOZITE SI  TAXE  FISCALE (cod 18.02)</t>
  </si>
  <si>
    <t>00.11</t>
  </si>
  <si>
    <t>53</t>
  </si>
  <si>
    <t>Alte impozite si taxe fiscale (cod 18.02.50)</t>
  </si>
  <si>
    <t>18.02</t>
  </si>
  <si>
    <t>54</t>
  </si>
  <si>
    <t>Alte impozite si taxe</t>
  </si>
  <si>
    <t>18.02.50</t>
  </si>
  <si>
    <t>55</t>
  </si>
  <si>
    <t>C.   VENITURI NEFISCALE (cod 00.13+00.14)</t>
  </si>
  <si>
    <t>00.12</t>
  </si>
  <si>
    <t>56</t>
  </si>
  <si>
    <t>C1.  VENITURI DIN PROPRIETATE  (cod 30.02+31.02)</t>
  </si>
  <si>
    <t>00.13</t>
  </si>
  <si>
    <t>57</t>
  </si>
  <si>
    <t>Venituri din proprietate (cod 30.02.01+30.02.05+30.02.08+30.02.50)</t>
  </si>
  <si>
    <t>30.02</t>
  </si>
  <si>
    <t>60</t>
  </si>
  <si>
    <t>Venituri din concesiuni si inchirieri</t>
  </si>
  <si>
    <t>30.02.05</t>
  </si>
  <si>
    <t>62</t>
  </si>
  <si>
    <t>Alte venituri din concesiuni si inchirieri de catre institutiile publice</t>
  </si>
  <si>
    <t>30.02.05.30</t>
  </si>
  <si>
    <t>66</t>
  </si>
  <si>
    <t>Alte venituri din proprietate</t>
  </si>
  <si>
    <t>30.02.50</t>
  </si>
  <si>
    <t>69</t>
  </si>
  <si>
    <t>C2.  VANZARI DE BUNURI SI SERVICII (cod 33.02+34.02+35.02+36.02+37.02)</t>
  </si>
  <si>
    <t>00.14</t>
  </si>
  <si>
    <t>81</t>
  </si>
  <si>
    <t>Venituri din taxe administrative, eliberari permise (cod 34.02.02+34.02.50)</t>
  </si>
  <si>
    <t>34.02</t>
  </si>
  <si>
    <t>82</t>
  </si>
  <si>
    <t>Taxe extrajudiciare de timbru</t>
  </si>
  <si>
    <t>34.02.02</t>
  </si>
  <si>
    <t>84</t>
  </si>
  <si>
    <t>Amenzi, penalitati si confiscari (cod 35.02.01 la 35.02.03+35.02.50)</t>
  </si>
  <si>
    <t>35.02</t>
  </si>
  <si>
    <t>85</t>
  </si>
  <si>
    <t>Venituri din amenzi si alte sanctiuni aplicate potrivit dispozitiilor legale</t>
  </si>
  <si>
    <t>35.02.01</t>
  </si>
  <si>
    <t>86</t>
  </si>
  <si>
    <t>Venituri din amenzi şi alte sancţiuni aplicate de către alte instituţii de specialitate</t>
  </si>
  <si>
    <t>35.02.01.02</t>
  </si>
  <si>
    <t>91</t>
  </si>
  <si>
    <t>Diverse venituri (cod 36.02.01+36.02.05+36.02.06+36.02.07+36.02.11+36.02.50)</t>
  </si>
  <si>
    <t>36.02</t>
  </si>
  <si>
    <t>95</t>
  </si>
  <si>
    <t>Taxe speciale</t>
  </si>
  <si>
    <t>36.02.06</t>
  </si>
  <si>
    <t>106</t>
  </si>
  <si>
    <t>Alte venituri</t>
  </si>
  <si>
    <t>36.02.50</t>
  </si>
  <si>
    <t>109</t>
  </si>
  <si>
    <t>Vărsăminte din secţiunea de funcţionare pentru finanţarea secţiunii de dezvoltare a bugetului local (cu semnul minus)</t>
  </si>
  <si>
    <t>37.02.03</t>
  </si>
  <si>
    <t>110</t>
  </si>
  <si>
    <t>Vărsăminte din secţiunea de funcţionare</t>
  </si>
  <si>
    <t>37.02.04</t>
  </si>
  <si>
    <t>120</t>
  </si>
  <si>
    <t>III. OPERAŢIUNI FINANCIARE (cod 40.02+41.02)</t>
  </si>
  <si>
    <t>00.16</t>
  </si>
  <si>
    <t>121</t>
  </si>
  <si>
    <t>Încasări din rambursarea împrumuturilor acordate (cod 40.02.06+40.02.07+40.02.10+40.02.11+40.02.13+40.02.14+40.02.16+40.02.50)</t>
  </si>
  <si>
    <t>40.02</t>
  </si>
  <si>
    <t>127</t>
  </si>
  <si>
    <t>Sume din excedentul bugetului local utilizate pentru finantarea cheltuielilor sectiunii de dezvoltare</t>
  </si>
  <si>
    <t>40.02.14</t>
  </si>
  <si>
    <t>136</t>
  </si>
  <si>
    <t>IV.  SUBVENTII (cod 00.18)</t>
  </si>
  <si>
    <t>00.17</t>
  </si>
  <si>
    <t>137</t>
  </si>
  <si>
    <t>SUBVENTII DE LA ALTE NIVELE ALE ADMINISTRATIEI PUBLICE (cod 42.02+43.02)</t>
  </si>
  <si>
    <t>00.18</t>
  </si>
  <si>
    <t>138</t>
  </si>
  <si>
    <t xml:space="preserve">Subvenţii de la bugetul de stat (cod 42.02.01+42.02.05+ 42.02.10+42.02.12 la 42.02.21+42.02.28+ 42.02.29+42.02.32 la 42.02.36+42.02.40 la 42.02.42+ 42.02.44 la 42.02.46+42.02.51+42.02.52+ 42.02.54+42.02.55+ 42.02.62+42.02.63+42.02.64+42.02.65+42.02.66+42.02.67+42.02.69+42.02.73+42.02.79+42.02.80+42.02.81+42.02.82+42.02.84) </t>
  </si>
  <si>
    <t>42.02</t>
  </si>
  <si>
    <t>172</t>
  </si>
  <si>
    <t>Subventii pentru acordarea ajutorului pentru incalzirea locuintei si a suplimentului de energie alocate pentru consumul de combustibili solizi si/sau petrolieri</t>
  </si>
  <si>
    <t>42.02.34</t>
  </si>
  <si>
    <t>177</t>
  </si>
  <si>
    <t>Subventii din bugetul de stat pentru finantarea sanatatii</t>
  </si>
  <si>
    <t>42.02.41</t>
  </si>
  <si>
    <t>196</t>
  </si>
  <si>
    <t>Finantarea programelor nationale de dezvoltare locala</t>
  </si>
  <si>
    <t>42.02.65</t>
  </si>
  <si>
    <t>ORDONATOR DE CREDITE,</t>
  </si>
  <si>
    <t>LUNGU CRISTIAN</t>
  </si>
  <si>
    <t>CONTABIL,</t>
  </si>
  <si>
    <t>Cont de executie - Venituri - Bugetul local - sectiunea functionare</t>
  </si>
  <si>
    <t>VENITURILE SECŢIUNII DE FUNCŢIONARE - TOTAL</t>
  </si>
  <si>
    <t>8</t>
  </si>
  <si>
    <t>11</t>
  </si>
  <si>
    <t>20</t>
  </si>
  <si>
    <t>31</t>
  </si>
  <si>
    <t>34</t>
  </si>
  <si>
    <t>36</t>
  </si>
  <si>
    <t>44</t>
  </si>
  <si>
    <t>45</t>
  </si>
  <si>
    <t>51</t>
  </si>
  <si>
    <t>58</t>
  </si>
  <si>
    <t>64</t>
  </si>
  <si>
    <t>67</t>
  </si>
  <si>
    <t>79</t>
  </si>
  <si>
    <t>80</t>
  </si>
  <si>
    <t>83</t>
  </si>
  <si>
    <t>89</t>
  </si>
  <si>
    <t>93</t>
  </si>
  <si>
    <t>98</t>
  </si>
  <si>
    <t>99</t>
  </si>
  <si>
    <t>Transferuri voluntare,  altele decat subventiile (cod 37.02.01+37.02.50)</t>
  </si>
  <si>
    <t>37.02</t>
  </si>
  <si>
    <t>101</t>
  </si>
  <si>
    <t>114</t>
  </si>
  <si>
    <t>115</t>
  </si>
  <si>
    <t>116</t>
  </si>
  <si>
    <t>125</t>
  </si>
  <si>
    <t>Cont de executie - Venituri - Bugetul local - sectiunea dezvoltare</t>
  </si>
  <si>
    <t>VENITURILE SECŢIUNII DE DEZVOLTARE - TOTAL</t>
  </si>
  <si>
    <t>7</t>
  </si>
  <si>
    <t>17</t>
  </si>
  <si>
    <t>18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</si>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</sst>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03029-B461-40BF-9678-E30E18681BB8}">
  <dimension ref="A1:T143"/>
  <sheetViews>
    <sheetView topLeftCell="B1" workbookViewId="0"/>
  </sheetViews>
  <sheetFormatPr defaultRowHeight="15" x14ac:dyDescent="0.25"/>
  <cols>
    <col min="1" max="1" width="4" hidden="1" customWidth="1"/>
    <col min="2" max="2" width="41.85546875" customWidth="1"/>
    <col min="3" max="3" width="11.7109375" customWidth="1"/>
    <col min="4" max="11" width="14.42578125" customWidth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69.9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5.75" thickBot="1" x14ac:dyDescent="0.3"/>
    <row r="6" spans="1:11" s="6" customFormat="1" ht="15.75" thickBot="1" x14ac:dyDescent="0.3">
      <c r="A6" s="5" t="s">
        <v>4</v>
      </c>
      <c r="B6" s="5"/>
      <c r="C6" s="5" t="s">
        <v>6</v>
      </c>
      <c r="D6" s="5" t="s">
        <v>8</v>
      </c>
      <c r="E6" s="5" t="s">
        <v>9</v>
      </c>
      <c r="F6" s="5" t="s">
        <v>10</v>
      </c>
      <c r="G6" s="5"/>
      <c r="H6" s="5"/>
      <c r="I6" s="5" t="s">
        <v>15</v>
      </c>
      <c r="J6" s="5" t="s">
        <v>16</v>
      </c>
      <c r="K6" s="5" t="s">
        <v>17</v>
      </c>
    </row>
    <row r="7" spans="1:11" s="6" customFormat="1" ht="15.75" thickBot="1" x14ac:dyDescent="0.3">
      <c r="A7" s="5"/>
      <c r="B7" s="5"/>
      <c r="C7" s="5"/>
      <c r="D7" s="5"/>
      <c r="E7" s="5"/>
      <c r="F7" s="5" t="s">
        <v>11</v>
      </c>
      <c r="G7" s="5" t="s">
        <v>13</v>
      </c>
      <c r="H7" s="5" t="s">
        <v>14</v>
      </c>
      <c r="I7" s="5"/>
      <c r="J7" s="5"/>
      <c r="K7" s="5"/>
    </row>
    <row r="8" spans="1:11" s="6" customFormat="1" ht="15.75" thickBot="1" x14ac:dyDescent="0.3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s="6" customFormat="1" ht="15.75" thickBo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s="6" customFormat="1" ht="15.75" thickBot="1" x14ac:dyDescent="0.3">
      <c r="A10" s="5" t="s">
        <v>5</v>
      </c>
      <c r="B10" s="5"/>
      <c r="C10" s="7" t="s">
        <v>7</v>
      </c>
      <c r="D10" s="7">
        <v>1</v>
      </c>
      <c r="E10" s="7">
        <v>2</v>
      </c>
      <c r="F10" s="7" t="s">
        <v>12</v>
      </c>
      <c r="G10" s="7">
        <v>4</v>
      </c>
      <c r="H10" s="7">
        <v>5</v>
      </c>
      <c r="I10" s="7">
        <v>6</v>
      </c>
      <c r="J10" s="7">
        <v>7</v>
      </c>
      <c r="K10" s="7" t="s">
        <v>18</v>
      </c>
    </row>
    <row r="11" spans="1:11" s="6" customFormat="1" ht="22.5" x14ac:dyDescent="0.25">
      <c r="A11" s="10" t="s">
        <v>19</v>
      </c>
      <c r="B11" s="10" t="s">
        <v>20</v>
      </c>
      <c r="C11" s="10" t="s">
        <v>21</v>
      </c>
      <c r="D11" s="11">
        <f>D13+D62+D65</f>
        <v>4921200</v>
      </c>
      <c r="E11" s="11">
        <f>E13+E62+E65</f>
        <v>7341640</v>
      </c>
      <c r="F11" s="11">
        <f>G11+H11</f>
        <v>7555709</v>
      </c>
      <c r="G11" s="11">
        <f>G13+G62+G65</f>
        <v>779155</v>
      </c>
      <c r="H11" s="11">
        <f>H13+H62+H65</f>
        <v>6776554</v>
      </c>
      <c r="I11" s="11">
        <f>I13+I62+I65</f>
        <v>6844976</v>
      </c>
      <c r="J11" s="11">
        <f>J13+J62+J65</f>
        <v>252</v>
      </c>
      <c r="K11" s="11">
        <f>F11-I11-J11</f>
        <v>710481</v>
      </c>
    </row>
    <row r="12" spans="1:11" s="6" customFormat="1" ht="22.5" x14ac:dyDescent="0.25">
      <c r="A12" s="10" t="s">
        <v>22</v>
      </c>
      <c r="B12" s="10" t="s">
        <v>23</v>
      </c>
      <c r="C12" s="10" t="s">
        <v>24</v>
      </c>
      <c r="D12" s="11">
        <f>D13-D33</f>
        <v>2492000</v>
      </c>
      <c r="E12" s="11">
        <f>E13-E33</f>
        <v>3185000</v>
      </c>
      <c r="F12" s="11">
        <f>G12+H12</f>
        <v>3426913</v>
      </c>
      <c r="G12" s="11">
        <f>G13-G33</f>
        <v>779155</v>
      </c>
      <c r="H12" s="11">
        <f>H13-H33</f>
        <v>2647758</v>
      </c>
      <c r="I12" s="11">
        <f>I13-I33</f>
        <v>2716180</v>
      </c>
      <c r="J12" s="11">
        <f>J13-J33</f>
        <v>252</v>
      </c>
      <c r="K12" s="11">
        <f>F12-I12-J12</f>
        <v>710481</v>
      </c>
    </row>
    <row r="13" spans="1:11" s="6" customFormat="1" x14ac:dyDescent="0.25">
      <c r="A13" s="10" t="s">
        <v>25</v>
      </c>
      <c r="B13" s="10" t="s">
        <v>26</v>
      </c>
      <c r="C13" s="10" t="s">
        <v>27</v>
      </c>
      <c r="D13" s="11">
        <f>D14+D45</f>
        <v>4760000</v>
      </c>
      <c r="E13" s="11">
        <f>E14+E45</f>
        <v>6807540</v>
      </c>
      <c r="F13" s="11">
        <f>G13+H13</f>
        <v>7043635</v>
      </c>
      <c r="G13" s="11">
        <f>G14+G45</f>
        <v>779155</v>
      </c>
      <c r="H13" s="11">
        <f>H14+H45</f>
        <v>6264480</v>
      </c>
      <c r="I13" s="11">
        <f>I14+I45</f>
        <v>6332902</v>
      </c>
      <c r="J13" s="11">
        <f>J14+J45</f>
        <v>252</v>
      </c>
      <c r="K13" s="11">
        <f>F13-I13-J13</f>
        <v>710481</v>
      </c>
    </row>
    <row r="14" spans="1:11" s="6" customFormat="1" ht="22.5" x14ac:dyDescent="0.25">
      <c r="A14" s="10" t="s">
        <v>28</v>
      </c>
      <c r="B14" s="10" t="s">
        <v>29</v>
      </c>
      <c r="C14" s="10" t="s">
        <v>30</v>
      </c>
      <c r="D14" s="11">
        <f>D15+D23+D32+D42</f>
        <v>4459700</v>
      </c>
      <c r="E14" s="11">
        <f>E15+E23+E32+E42</f>
        <v>6504240</v>
      </c>
      <c r="F14" s="11">
        <f>G14+H14</f>
        <v>6706157</v>
      </c>
      <c r="G14" s="11">
        <f>G15+G23+G32+G42</f>
        <v>577039</v>
      </c>
      <c r="H14" s="11">
        <f>H15+H23+H32+H42</f>
        <v>6129118</v>
      </c>
      <c r="I14" s="11">
        <f>I15+I23+I32+I42</f>
        <v>6165474</v>
      </c>
      <c r="J14" s="11">
        <f>J15+J23+J32+J42</f>
        <v>252</v>
      </c>
      <c r="K14" s="11">
        <f>F14-I14-J14</f>
        <v>540431</v>
      </c>
    </row>
    <row r="15" spans="1:11" s="6" customFormat="1" ht="22.5" x14ac:dyDescent="0.25">
      <c r="A15" s="10" t="s">
        <v>31</v>
      </c>
      <c r="B15" s="10" t="s">
        <v>32</v>
      </c>
      <c r="C15" s="10" t="s">
        <v>33</v>
      </c>
      <c r="D15" s="11">
        <f>+D16</f>
        <v>1090000</v>
      </c>
      <c r="E15" s="11">
        <f>+E16</f>
        <v>2183000</v>
      </c>
      <c r="F15" s="11">
        <f>G15+H15</f>
        <v>2181411</v>
      </c>
      <c r="G15" s="11">
        <f>+G16</f>
        <v>0</v>
      </c>
      <c r="H15" s="11">
        <f>+H16</f>
        <v>2181411</v>
      </c>
      <c r="I15" s="11">
        <f>+I16</f>
        <v>2181410</v>
      </c>
      <c r="J15" s="11">
        <f>+J16</f>
        <v>0</v>
      </c>
      <c r="K15" s="11">
        <f>F15-I15-J15</f>
        <v>1</v>
      </c>
    </row>
    <row r="16" spans="1:11" s="6" customFormat="1" ht="33" x14ac:dyDescent="0.25">
      <c r="A16" s="10" t="s">
        <v>34</v>
      </c>
      <c r="B16" s="10" t="s">
        <v>35</v>
      </c>
      <c r="C16" s="10" t="s">
        <v>36</v>
      </c>
      <c r="D16" s="11">
        <f>D17+D19</f>
        <v>1090000</v>
      </c>
      <c r="E16" s="11">
        <f>E17+E19</f>
        <v>2183000</v>
      </c>
      <c r="F16" s="11">
        <f>G16+H16</f>
        <v>2181411</v>
      </c>
      <c r="G16" s="11">
        <f>G17+G19</f>
        <v>0</v>
      </c>
      <c r="H16" s="11">
        <f>H17+H19</f>
        <v>2181411</v>
      </c>
      <c r="I16" s="11">
        <f>I17+I19</f>
        <v>2181410</v>
      </c>
      <c r="J16" s="11">
        <f>J17+J19</f>
        <v>0</v>
      </c>
      <c r="K16" s="11">
        <f>F16-I16-J16</f>
        <v>1</v>
      </c>
    </row>
    <row r="17" spans="1:11" s="6" customFormat="1" x14ac:dyDescent="0.25">
      <c r="A17" s="10" t="s">
        <v>37</v>
      </c>
      <c r="B17" s="10" t="s">
        <v>38</v>
      </c>
      <c r="C17" s="10" t="s">
        <v>39</v>
      </c>
      <c r="D17" s="11">
        <f>+D18</f>
        <v>1000</v>
      </c>
      <c r="E17" s="11">
        <f>+E18</f>
        <v>5000</v>
      </c>
      <c r="F17" s="11">
        <f>G17+H17</f>
        <v>6432</v>
      </c>
      <c r="G17" s="11">
        <f>+G18</f>
        <v>0</v>
      </c>
      <c r="H17" s="11">
        <f>+H18</f>
        <v>6432</v>
      </c>
      <c r="I17" s="11">
        <f>+I18</f>
        <v>6431</v>
      </c>
      <c r="J17" s="11">
        <f>+J18</f>
        <v>0</v>
      </c>
      <c r="K17" s="11">
        <f>F17-I17-J17</f>
        <v>1</v>
      </c>
    </row>
    <row r="18" spans="1:11" s="6" customFormat="1" ht="22.5" x14ac:dyDescent="0.25">
      <c r="A18" s="10" t="s">
        <v>40</v>
      </c>
      <c r="B18" s="10" t="s">
        <v>41</v>
      </c>
      <c r="C18" s="10" t="s">
        <v>42</v>
      </c>
      <c r="D18" s="11">
        <v>1000</v>
      </c>
      <c r="E18" s="11">
        <v>5000</v>
      </c>
      <c r="F18" s="11">
        <f>G18+H18</f>
        <v>6432</v>
      </c>
      <c r="G18" s="11">
        <v>0</v>
      </c>
      <c r="H18" s="11">
        <v>6432</v>
      </c>
      <c r="I18" s="11">
        <v>6431</v>
      </c>
      <c r="J18" s="11">
        <v>0</v>
      </c>
      <c r="K18" s="11">
        <f>F18-I18-J18</f>
        <v>1</v>
      </c>
    </row>
    <row r="19" spans="1:11" s="6" customFormat="1" ht="22.5" x14ac:dyDescent="0.25">
      <c r="A19" s="10" t="s">
        <v>43</v>
      </c>
      <c r="B19" s="10" t="s">
        <v>44</v>
      </c>
      <c r="C19" s="10" t="s">
        <v>45</v>
      </c>
      <c r="D19" s="11">
        <f>D20+D21+D22</f>
        <v>1089000</v>
      </c>
      <c r="E19" s="11">
        <f>E20+E21+E22</f>
        <v>2178000</v>
      </c>
      <c r="F19" s="11">
        <f>G19+H19</f>
        <v>2174979</v>
      </c>
      <c r="G19" s="11">
        <f>G20+G21+G22</f>
        <v>0</v>
      </c>
      <c r="H19" s="11">
        <f>H20+H21+H22</f>
        <v>2174979</v>
      </c>
      <c r="I19" s="11">
        <f>I20+I21+I22</f>
        <v>2174979</v>
      </c>
      <c r="J19" s="11">
        <f>J20+J21+J22</f>
        <v>0</v>
      </c>
      <c r="K19" s="11">
        <f>F19-I19-J19</f>
        <v>0</v>
      </c>
    </row>
    <row r="20" spans="1:11" s="6" customFormat="1" x14ac:dyDescent="0.25">
      <c r="A20" s="10" t="s">
        <v>46</v>
      </c>
      <c r="B20" s="10" t="s">
        <v>47</v>
      </c>
      <c r="C20" s="10" t="s">
        <v>48</v>
      </c>
      <c r="D20" s="11">
        <v>221000</v>
      </c>
      <c r="E20" s="11">
        <v>187500</v>
      </c>
      <c r="F20" s="11">
        <f>G20+H20</f>
        <v>187354</v>
      </c>
      <c r="G20" s="11">
        <v>0</v>
      </c>
      <c r="H20" s="11">
        <v>187354</v>
      </c>
      <c r="I20" s="11">
        <v>187354</v>
      </c>
      <c r="J20" s="11">
        <v>0</v>
      </c>
      <c r="K20" s="11">
        <f>F20-I20-J20</f>
        <v>0</v>
      </c>
    </row>
    <row r="21" spans="1:11" s="6" customFormat="1" ht="22.5" x14ac:dyDescent="0.25">
      <c r="A21" s="10" t="s">
        <v>49</v>
      </c>
      <c r="B21" s="10" t="s">
        <v>50</v>
      </c>
      <c r="C21" s="10" t="s">
        <v>51</v>
      </c>
      <c r="D21" s="11">
        <v>137000</v>
      </c>
      <c r="E21" s="11">
        <v>148000</v>
      </c>
      <c r="F21" s="11">
        <f>G21+H21</f>
        <v>145220</v>
      </c>
      <c r="G21" s="11">
        <v>0</v>
      </c>
      <c r="H21" s="11">
        <v>145220</v>
      </c>
      <c r="I21" s="11">
        <v>145220</v>
      </c>
      <c r="J21" s="11">
        <v>0</v>
      </c>
      <c r="K21" s="11">
        <f>F21-I21-J21</f>
        <v>0</v>
      </c>
    </row>
    <row r="22" spans="1:11" s="6" customFormat="1" ht="22.5" x14ac:dyDescent="0.25">
      <c r="A22" s="10" t="s">
        <v>52</v>
      </c>
      <c r="B22" s="10" t="s">
        <v>53</v>
      </c>
      <c r="C22" s="10" t="s">
        <v>54</v>
      </c>
      <c r="D22" s="11">
        <v>731000</v>
      </c>
      <c r="E22" s="11">
        <v>1842500</v>
      </c>
      <c r="F22" s="11">
        <f>G22+H22</f>
        <v>1842405</v>
      </c>
      <c r="G22" s="11">
        <v>0</v>
      </c>
      <c r="H22" s="11">
        <v>1842405</v>
      </c>
      <c r="I22" s="11">
        <v>1842405</v>
      </c>
      <c r="J22" s="11">
        <v>0</v>
      </c>
      <c r="K22" s="11">
        <f>F22-I22-J22</f>
        <v>0</v>
      </c>
    </row>
    <row r="23" spans="1:11" s="6" customFormat="1" ht="22.5" x14ac:dyDescent="0.25">
      <c r="A23" s="10" t="s">
        <v>55</v>
      </c>
      <c r="B23" s="10" t="s">
        <v>56</v>
      </c>
      <c r="C23" s="10" t="s">
        <v>57</v>
      </c>
      <c r="D23" s="11">
        <f>D24</f>
        <v>900600</v>
      </c>
      <c r="E23" s="11">
        <f>E24</f>
        <v>597600</v>
      </c>
      <c r="F23" s="11">
        <f>G23+H23</f>
        <v>765700</v>
      </c>
      <c r="G23" s="11">
        <f>G24</f>
        <v>494093</v>
      </c>
      <c r="H23" s="11">
        <f>H24</f>
        <v>271607</v>
      </c>
      <c r="I23" s="11">
        <f>I24</f>
        <v>307677</v>
      </c>
      <c r="J23" s="11">
        <f>J24</f>
        <v>0</v>
      </c>
      <c r="K23" s="11">
        <f>F23-I23-J23</f>
        <v>458023</v>
      </c>
    </row>
    <row r="24" spans="1:11" s="6" customFormat="1" ht="22.5" x14ac:dyDescent="0.25">
      <c r="A24" s="10" t="s">
        <v>58</v>
      </c>
      <c r="B24" s="10" t="s">
        <v>59</v>
      </c>
      <c r="C24" s="10" t="s">
        <v>60</v>
      </c>
      <c r="D24" s="11">
        <f>D25+D28</f>
        <v>900600</v>
      </c>
      <c r="E24" s="11">
        <f>E25+E28</f>
        <v>597600</v>
      </c>
      <c r="F24" s="11">
        <f>G24+H24</f>
        <v>765700</v>
      </c>
      <c r="G24" s="11">
        <f>G25+G28</f>
        <v>494093</v>
      </c>
      <c r="H24" s="11">
        <f>H25+H28</f>
        <v>271607</v>
      </c>
      <c r="I24" s="11">
        <f>I25+I28</f>
        <v>307677</v>
      </c>
      <c r="J24" s="11">
        <f>J25+J28</f>
        <v>0</v>
      </c>
      <c r="K24" s="11">
        <f>F24-I24-J24</f>
        <v>458023</v>
      </c>
    </row>
    <row r="25" spans="1:11" s="6" customFormat="1" ht="22.5" x14ac:dyDescent="0.25">
      <c r="A25" s="10" t="s">
        <v>61</v>
      </c>
      <c r="B25" s="10" t="s">
        <v>62</v>
      </c>
      <c r="C25" s="10" t="s">
        <v>63</v>
      </c>
      <c r="D25" s="11">
        <f>D26+D27</f>
        <v>146300</v>
      </c>
      <c r="E25" s="11">
        <f>E26+E27</f>
        <v>96300</v>
      </c>
      <c r="F25" s="11">
        <f>G25+H25</f>
        <v>57127</v>
      </c>
      <c r="G25" s="11">
        <f>G26+G27</f>
        <v>28236</v>
      </c>
      <c r="H25" s="11">
        <f>H26+H27</f>
        <v>28891</v>
      </c>
      <c r="I25" s="11">
        <f>I26+I27</f>
        <v>31599</v>
      </c>
      <c r="J25" s="11">
        <f>J26+J27</f>
        <v>0</v>
      </c>
      <c r="K25" s="11">
        <f>F25-I25-J25</f>
        <v>25528</v>
      </c>
    </row>
    <row r="26" spans="1:11" s="6" customFormat="1" x14ac:dyDescent="0.25">
      <c r="A26" s="10" t="s">
        <v>64</v>
      </c>
      <c r="B26" s="10" t="s">
        <v>65</v>
      </c>
      <c r="C26" s="10" t="s">
        <v>66</v>
      </c>
      <c r="D26" s="11">
        <v>45300</v>
      </c>
      <c r="E26" s="11">
        <v>45300</v>
      </c>
      <c r="F26" s="11">
        <f>G26+H26</f>
        <v>52129</v>
      </c>
      <c r="G26" s="11">
        <v>28160</v>
      </c>
      <c r="H26" s="11">
        <v>23969</v>
      </c>
      <c r="I26" s="11">
        <v>26699</v>
      </c>
      <c r="J26" s="11">
        <v>0</v>
      </c>
      <c r="K26" s="11">
        <f>F26-I26-J26</f>
        <v>25430</v>
      </c>
    </row>
    <row r="27" spans="1:11" s="6" customFormat="1" x14ac:dyDescent="0.25">
      <c r="A27" s="10" t="s">
        <v>67</v>
      </c>
      <c r="B27" s="10" t="s">
        <v>68</v>
      </c>
      <c r="C27" s="10" t="s">
        <v>69</v>
      </c>
      <c r="D27" s="11">
        <v>101000</v>
      </c>
      <c r="E27" s="11">
        <v>51000</v>
      </c>
      <c r="F27" s="11">
        <f>G27+H27</f>
        <v>4998</v>
      </c>
      <c r="G27" s="11">
        <v>76</v>
      </c>
      <c r="H27" s="11">
        <v>4922</v>
      </c>
      <c r="I27" s="11">
        <v>4900</v>
      </c>
      <c r="J27" s="11">
        <v>0</v>
      </c>
      <c r="K27" s="11">
        <f>F27-I27-J27</f>
        <v>98</v>
      </c>
    </row>
    <row r="28" spans="1:11" s="6" customFormat="1" ht="22.5" x14ac:dyDescent="0.25">
      <c r="A28" s="10" t="s">
        <v>70</v>
      </c>
      <c r="B28" s="10" t="s">
        <v>71</v>
      </c>
      <c r="C28" s="10" t="s">
        <v>72</v>
      </c>
      <c r="D28" s="11">
        <f>D29+D30+D31</f>
        <v>754300</v>
      </c>
      <c r="E28" s="11">
        <f>E29+E30+E31</f>
        <v>501300</v>
      </c>
      <c r="F28" s="11">
        <f>G28+H28</f>
        <v>708573</v>
      </c>
      <c r="G28" s="11">
        <f>G29+G30+G31</f>
        <v>465857</v>
      </c>
      <c r="H28" s="11">
        <f>H29+H30+H31</f>
        <v>242716</v>
      </c>
      <c r="I28" s="11">
        <f>I29+I30+I31</f>
        <v>276078</v>
      </c>
      <c r="J28" s="11">
        <f>J29+J30+J31</f>
        <v>0</v>
      </c>
      <c r="K28" s="11">
        <f>F28-I28-J28</f>
        <v>432495</v>
      </c>
    </row>
    <row r="29" spans="1:11" s="6" customFormat="1" ht="22.5" x14ac:dyDescent="0.25">
      <c r="A29" s="10" t="s">
        <v>73</v>
      </c>
      <c r="B29" s="10" t="s">
        <v>74</v>
      </c>
      <c r="C29" s="10" t="s">
        <v>75</v>
      </c>
      <c r="D29" s="11">
        <v>109500</v>
      </c>
      <c r="E29" s="11">
        <v>67500</v>
      </c>
      <c r="F29" s="11">
        <f>G29+H29</f>
        <v>114488</v>
      </c>
      <c r="G29" s="11">
        <v>77929</v>
      </c>
      <c r="H29" s="11">
        <v>36559</v>
      </c>
      <c r="I29" s="11">
        <v>43613</v>
      </c>
      <c r="J29" s="11">
        <v>0</v>
      </c>
      <c r="K29" s="11">
        <f>F29-I29-J29</f>
        <v>70875</v>
      </c>
    </row>
    <row r="30" spans="1:11" s="6" customFormat="1" ht="22.5" x14ac:dyDescent="0.25">
      <c r="A30" s="10" t="s">
        <v>76</v>
      </c>
      <c r="B30" s="10" t="s">
        <v>77</v>
      </c>
      <c r="C30" s="10" t="s">
        <v>78</v>
      </c>
      <c r="D30" s="11">
        <v>14400</v>
      </c>
      <c r="E30" s="11">
        <v>14400</v>
      </c>
      <c r="F30" s="11">
        <f>G30+H30</f>
        <v>635</v>
      </c>
      <c r="G30" s="11">
        <v>127</v>
      </c>
      <c r="H30" s="11">
        <v>508</v>
      </c>
      <c r="I30" s="11">
        <v>544</v>
      </c>
      <c r="J30" s="11">
        <v>0</v>
      </c>
      <c r="K30" s="11">
        <f>F30-I30-J30</f>
        <v>91</v>
      </c>
    </row>
    <row r="31" spans="1:11" s="6" customFormat="1" x14ac:dyDescent="0.25">
      <c r="A31" s="10" t="s">
        <v>79</v>
      </c>
      <c r="B31" s="10" t="s">
        <v>80</v>
      </c>
      <c r="C31" s="10" t="s">
        <v>81</v>
      </c>
      <c r="D31" s="11">
        <v>630400</v>
      </c>
      <c r="E31" s="11">
        <v>419400</v>
      </c>
      <c r="F31" s="11">
        <f>G31+H31</f>
        <v>593450</v>
      </c>
      <c r="G31" s="11">
        <v>387801</v>
      </c>
      <c r="H31" s="11">
        <v>205649</v>
      </c>
      <c r="I31" s="11">
        <v>231921</v>
      </c>
      <c r="J31" s="11">
        <v>0</v>
      </c>
      <c r="K31" s="11">
        <f>F31-I31-J31</f>
        <v>361529</v>
      </c>
    </row>
    <row r="32" spans="1:11" s="6" customFormat="1" ht="22.5" x14ac:dyDescent="0.25">
      <c r="A32" s="10" t="s">
        <v>82</v>
      </c>
      <c r="B32" s="10" t="s">
        <v>83</v>
      </c>
      <c r="C32" s="10" t="s">
        <v>84</v>
      </c>
      <c r="D32" s="11">
        <f>D33+D37</f>
        <v>2469100</v>
      </c>
      <c r="E32" s="11">
        <f>E33+E37</f>
        <v>3723640</v>
      </c>
      <c r="F32" s="11">
        <f>G32+H32</f>
        <v>3757021</v>
      </c>
      <c r="G32" s="11">
        <f>G33+G37</f>
        <v>80921</v>
      </c>
      <c r="H32" s="11">
        <f>H33+H37</f>
        <v>3676100</v>
      </c>
      <c r="I32" s="11">
        <f>I33+I37</f>
        <v>3676387</v>
      </c>
      <c r="J32" s="11">
        <f>J33+J37</f>
        <v>4</v>
      </c>
      <c r="K32" s="11">
        <f>F32-I32-J32</f>
        <v>80630</v>
      </c>
    </row>
    <row r="33" spans="1:11" s="6" customFormat="1" ht="22.5" x14ac:dyDescent="0.25">
      <c r="A33" s="10" t="s">
        <v>85</v>
      </c>
      <c r="B33" s="10" t="s">
        <v>86</v>
      </c>
      <c r="C33" s="10" t="s">
        <v>87</v>
      </c>
      <c r="D33" s="11">
        <f>+D34+D35+D36</f>
        <v>2268000</v>
      </c>
      <c r="E33" s="11">
        <f>+E34+E35+E36</f>
        <v>3622540</v>
      </c>
      <c r="F33" s="11">
        <f>G33+H33</f>
        <v>3616722</v>
      </c>
      <c r="G33" s="11">
        <f>+G34+G35+G36</f>
        <v>0</v>
      </c>
      <c r="H33" s="11">
        <f>+H34+H35+H36</f>
        <v>3616722</v>
      </c>
      <c r="I33" s="11">
        <f>+I34+I35+I36</f>
        <v>3616722</v>
      </c>
      <c r="J33" s="11">
        <f>+J34+J35+J36</f>
        <v>0</v>
      </c>
      <c r="K33" s="11">
        <f>F33-I33-J33</f>
        <v>0</v>
      </c>
    </row>
    <row r="34" spans="1:11" s="6" customFormat="1" ht="43.5" x14ac:dyDescent="0.25">
      <c r="A34" s="10" t="s">
        <v>88</v>
      </c>
      <c r="B34" s="10" t="s">
        <v>89</v>
      </c>
      <c r="C34" s="10" t="s">
        <v>90</v>
      </c>
      <c r="D34" s="11">
        <v>1090000</v>
      </c>
      <c r="E34" s="11">
        <v>1134000</v>
      </c>
      <c r="F34" s="11">
        <f>G34+H34</f>
        <v>1128182</v>
      </c>
      <c r="G34" s="11">
        <v>0</v>
      </c>
      <c r="H34" s="11">
        <v>1128182</v>
      </c>
      <c r="I34" s="11">
        <v>1128182</v>
      </c>
      <c r="J34" s="11">
        <v>0</v>
      </c>
      <c r="K34" s="11">
        <f>F34-I34-J34</f>
        <v>0</v>
      </c>
    </row>
    <row r="35" spans="1:11" s="6" customFormat="1" ht="22.5" x14ac:dyDescent="0.25">
      <c r="A35" s="10" t="s">
        <v>91</v>
      </c>
      <c r="B35" s="10" t="s">
        <v>92</v>
      </c>
      <c r="C35" s="10" t="s">
        <v>93</v>
      </c>
      <c r="D35" s="11">
        <v>10000</v>
      </c>
      <c r="E35" s="11">
        <v>10000</v>
      </c>
      <c r="F35" s="11">
        <f>G35+H35</f>
        <v>10000</v>
      </c>
      <c r="G35" s="11">
        <v>0</v>
      </c>
      <c r="H35" s="11">
        <v>10000</v>
      </c>
      <c r="I35" s="11">
        <v>10000</v>
      </c>
      <c r="J35" s="11">
        <v>0</v>
      </c>
      <c r="K35" s="11">
        <f>F35-I35-J35</f>
        <v>0</v>
      </c>
    </row>
    <row r="36" spans="1:11" s="6" customFormat="1" ht="22.5" x14ac:dyDescent="0.25">
      <c r="A36" s="10" t="s">
        <v>94</v>
      </c>
      <c r="B36" s="10" t="s">
        <v>95</v>
      </c>
      <c r="C36" s="10" t="s">
        <v>96</v>
      </c>
      <c r="D36" s="11">
        <v>1168000</v>
      </c>
      <c r="E36" s="11">
        <v>2478540</v>
      </c>
      <c r="F36" s="11">
        <f>G36+H36</f>
        <v>2478540</v>
      </c>
      <c r="G36" s="11">
        <v>0</v>
      </c>
      <c r="H36" s="11">
        <v>2478540</v>
      </c>
      <c r="I36" s="11">
        <v>2478540</v>
      </c>
      <c r="J36" s="11">
        <v>0</v>
      </c>
      <c r="K36" s="11">
        <f>F36-I36-J36</f>
        <v>0</v>
      </c>
    </row>
    <row r="37" spans="1:11" s="6" customFormat="1" ht="33" x14ac:dyDescent="0.25">
      <c r="A37" s="10" t="s">
        <v>97</v>
      </c>
      <c r="B37" s="10" t="s">
        <v>98</v>
      </c>
      <c r="C37" s="10" t="s">
        <v>99</v>
      </c>
      <c r="D37" s="11">
        <f>D38+D41</f>
        <v>201100</v>
      </c>
      <c r="E37" s="11">
        <f>E38+E41</f>
        <v>101100</v>
      </c>
      <c r="F37" s="11">
        <f>G37+H37</f>
        <v>140299</v>
      </c>
      <c r="G37" s="11">
        <f>G38+G41</f>
        <v>80921</v>
      </c>
      <c r="H37" s="11">
        <f>H38+H41</f>
        <v>59378</v>
      </c>
      <c r="I37" s="11">
        <f>I38+I41</f>
        <v>59665</v>
      </c>
      <c r="J37" s="11">
        <f>J38+J41</f>
        <v>4</v>
      </c>
      <c r="K37" s="11">
        <f>F37-I37-J37</f>
        <v>80630</v>
      </c>
    </row>
    <row r="38" spans="1:11" s="6" customFormat="1" ht="22.5" x14ac:dyDescent="0.25">
      <c r="A38" s="10" t="s">
        <v>100</v>
      </c>
      <c r="B38" s="10" t="s">
        <v>101</v>
      </c>
      <c r="C38" s="10" t="s">
        <v>102</v>
      </c>
      <c r="D38" s="11">
        <f>D39+D40</f>
        <v>201100</v>
      </c>
      <c r="E38" s="11">
        <f>E39+E40</f>
        <v>101100</v>
      </c>
      <c r="F38" s="11">
        <f>G38+H38</f>
        <v>140269</v>
      </c>
      <c r="G38" s="11">
        <f>G39+G40</f>
        <v>80891</v>
      </c>
      <c r="H38" s="11">
        <f>H39+H40</f>
        <v>59378</v>
      </c>
      <c r="I38" s="11">
        <f>I39+I40</f>
        <v>59665</v>
      </c>
      <c r="J38" s="11">
        <f>J39+J40</f>
        <v>0</v>
      </c>
      <c r="K38" s="11">
        <f>F38-I38-J38</f>
        <v>80604</v>
      </c>
    </row>
    <row r="39" spans="1:11" s="6" customFormat="1" ht="22.5" x14ac:dyDescent="0.25">
      <c r="A39" s="10" t="s">
        <v>103</v>
      </c>
      <c r="B39" s="10" t="s">
        <v>104</v>
      </c>
      <c r="C39" s="10" t="s">
        <v>105</v>
      </c>
      <c r="D39" s="11">
        <v>90000</v>
      </c>
      <c r="E39" s="11">
        <v>90000</v>
      </c>
      <c r="F39" s="11">
        <f>G39+H39</f>
        <v>101533</v>
      </c>
      <c r="G39" s="11">
        <v>50104</v>
      </c>
      <c r="H39" s="11">
        <v>51429</v>
      </c>
      <c r="I39" s="11">
        <v>59665</v>
      </c>
      <c r="J39" s="11">
        <v>0</v>
      </c>
      <c r="K39" s="11">
        <f>F39-I39-J39</f>
        <v>41868</v>
      </c>
    </row>
    <row r="40" spans="1:11" s="6" customFormat="1" ht="22.5" x14ac:dyDescent="0.25">
      <c r="A40" s="10" t="s">
        <v>106</v>
      </c>
      <c r="B40" s="10" t="s">
        <v>107</v>
      </c>
      <c r="C40" s="10" t="s">
        <v>108</v>
      </c>
      <c r="D40" s="11">
        <v>111100</v>
      </c>
      <c r="E40" s="11">
        <v>11100</v>
      </c>
      <c r="F40" s="11">
        <f>G40+H40</f>
        <v>38736</v>
      </c>
      <c r="G40" s="11">
        <v>30787</v>
      </c>
      <c r="H40" s="11">
        <v>7949</v>
      </c>
      <c r="I40" s="11">
        <v>0</v>
      </c>
      <c r="J40" s="11">
        <v>0</v>
      </c>
      <c r="K40" s="11">
        <f>F40-I40-J40</f>
        <v>38736</v>
      </c>
    </row>
    <row r="41" spans="1:11" s="6" customFormat="1" ht="22.5" x14ac:dyDescent="0.25">
      <c r="A41" s="10" t="s">
        <v>109</v>
      </c>
      <c r="B41" s="10" t="s">
        <v>110</v>
      </c>
      <c r="C41" s="10" t="s">
        <v>111</v>
      </c>
      <c r="D41" s="11">
        <v>0</v>
      </c>
      <c r="E41" s="11">
        <v>0</v>
      </c>
      <c r="F41" s="11">
        <f>G41+H41</f>
        <v>30</v>
      </c>
      <c r="G41" s="11">
        <v>30</v>
      </c>
      <c r="H41" s="11">
        <v>0</v>
      </c>
      <c r="I41" s="11">
        <v>0</v>
      </c>
      <c r="J41" s="11">
        <v>4</v>
      </c>
      <c r="K41" s="11">
        <f>F41-I41-J41</f>
        <v>26</v>
      </c>
    </row>
    <row r="42" spans="1:11" s="6" customFormat="1" ht="22.5" x14ac:dyDescent="0.25">
      <c r="A42" s="10" t="s">
        <v>112</v>
      </c>
      <c r="B42" s="10" t="s">
        <v>113</v>
      </c>
      <c r="C42" s="10" t="s">
        <v>114</v>
      </c>
      <c r="D42" s="11">
        <f>D43</f>
        <v>0</v>
      </c>
      <c r="E42" s="11">
        <f>E43</f>
        <v>0</v>
      </c>
      <c r="F42" s="11">
        <f>G42+H42</f>
        <v>2025</v>
      </c>
      <c r="G42" s="11">
        <f>G43</f>
        <v>2025</v>
      </c>
      <c r="H42" s="11">
        <f>H43</f>
        <v>0</v>
      </c>
      <c r="I42" s="11">
        <f>I43</f>
        <v>0</v>
      </c>
      <c r="J42" s="11">
        <f>J43</f>
        <v>248</v>
      </c>
      <c r="K42" s="11">
        <f>F42-I42-J42</f>
        <v>1777</v>
      </c>
    </row>
    <row r="43" spans="1:11" s="6" customFormat="1" x14ac:dyDescent="0.25">
      <c r="A43" s="10" t="s">
        <v>115</v>
      </c>
      <c r="B43" s="10" t="s">
        <v>116</v>
      </c>
      <c r="C43" s="10" t="s">
        <v>117</v>
      </c>
      <c r="D43" s="11">
        <f>D44</f>
        <v>0</v>
      </c>
      <c r="E43" s="11">
        <f>E44</f>
        <v>0</v>
      </c>
      <c r="F43" s="11">
        <f>G43+H43</f>
        <v>2025</v>
      </c>
      <c r="G43" s="11">
        <f>G44</f>
        <v>2025</v>
      </c>
      <c r="H43" s="11">
        <f>H44</f>
        <v>0</v>
      </c>
      <c r="I43" s="11">
        <f>I44</f>
        <v>0</v>
      </c>
      <c r="J43" s="11">
        <f>J44</f>
        <v>248</v>
      </c>
      <c r="K43" s="11">
        <f>F43-I43-J43</f>
        <v>1777</v>
      </c>
    </row>
    <row r="44" spans="1:11" s="6" customFormat="1" x14ac:dyDescent="0.25">
      <c r="A44" s="10" t="s">
        <v>118</v>
      </c>
      <c r="B44" s="10" t="s">
        <v>119</v>
      </c>
      <c r="C44" s="10" t="s">
        <v>120</v>
      </c>
      <c r="D44" s="11">
        <v>0</v>
      </c>
      <c r="E44" s="11">
        <v>0</v>
      </c>
      <c r="F44" s="11">
        <f>G44+H44</f>
        <v>2025</v>
      </c>
      <c r="G44" s="11">
        <v>2025</v>
      </c>
      <c r="H44" s="11">
        <v>0</v>
      </c>
      <c r="I44" s="11">
        <v>0</v>
      </c>
      <c r="J44" s="11">
        <v>248</v>
      </c>
      <c r="K44" s="11">
        <f>F44-I44-J44</f>
        <v>1777</v>
      </c>
    </row>
    <row r="45" spans="1:11" s="6" customFormat="1" x14ac:dyDescent="0.25">
      <c r="A45" s="10" t="s">
        <v>121</v>
      </c>
      <c r="B45" s="10" t="s">
        <v>122</v>
      </c>
      <c r="C45" s="10" t="s">
        <v>123</v>
      </c>
      <c r="D45" s="11">
        <f>D46+D51</f>
        <v>300300</v>
      </c>
      <c r="E45" s="11">
        <f>E46+E51</f>
        <v>303300</v>
      </c>
      <c r="F45" s="11">
        <f>G45+H45</f>
        <v>337478</v>
      </c>
      <c r="G45" s="11">
        <f>G46+G51</f>
        <v>202116</v>
      </c>
      <c r="H45" s="11">
        <f>H46+H51</f>
        <v>135362</v>
      </c>
      <c r="I45" s="11">
        <f>I46+I51</f>
        <v>167428</v>
      </c>
      <c r="J45" s="11">
        <f>J46+J51</f>
        <v>0</v>
      </c>
      <c r="K45" s="11">
        <f>F45-I45-J45</f>
        <v>170050</v>
      </c>
    </row>
    <row r="46" spans="1:11" s="6" customFormat="1" ht="22.5" x14ac:dyDescent="0.25">
      <c r="A46" s="10" t="s">
        <v>124</v>
      </c>
      <c r="B46" s="10" t="s">
        <v>125</v>
      </c>
      <c r="C46" s="10" t="s">
        <v>126</v>
      </c>
      <c r="D46" s="11">
        <f>D47</f>
        <v>45300</v>
      </c>
      <c r="E46" s="11">
        <f>E47</f>
        <v>45300</v>
      </c>
      <c r="F46" s="11">
        <f>G46+H46</f>
        <v>40148</v>
      </c>
      <c r="G46" s="11">
        <f>G47</f>
        <v>14267</v>
      </c>
      <c r="H46" s="11">
        <f>H47</f>
        <v>25881</v>
      </c>
      <c r="I46" s="11">
        <f>I47</f>
        <v>40011</v>
      </c>
      <c r="J46" s="11">
        <f>J47</f>
        <v>0</v>
      </c>
      <c r="K46" s="11">
        <f>F46-I46-J46</f>
        <v>137</v>
      </c>
    </row>
    <row r="47" spans="1:11" s="6" customFormat="1" ht="22.5" x14ac:dyDescent="0.25">
      <c r="A47" s="10" t="s">
        <v>127</v>
      </c>
      <c r="B47" s="10" t="s">
        <v>128</v>
      </c>
      <c r="C47" s="10" t="s">
        <v>129</v>
      </c>
      <c r="D47" s="11">
        <f>+D48+D50</f>
        <v>45300</v>
      </c>
      <c r="E47" s="11">
        <f>+E48+E50</f>
        <v>45300</v>
      </c>
      <c r="F47" s="11">
        <f>G47+H47</f>
        <v>40148</v>
      </c>
      <c r="G47" s="11">
        <f>+G48+G50</f>
        <v>14267</v>
      </c>
      <c r="H47" s="11">
        <f>+H48+H50</f>
        <v>25881</v>
      </c>
      <c r="I47" s="11">
        <f>+I48+I50</f>
        <v>40011</v>
      </c>
      <c r="J47" s="11">
        <f>+J48+J50</f>
        <v>0</v>
      </c>
      <c r="K47" s="11">
        <f>F47-I47-J47</f>
        <v>137</v>
      </c>
    </row>
    <row r="48" spans="1:11" s="6" customFormat="1" x14ac:dyDescent="0.25">
      <c r="A48" s="10" t="s">
        <v>130</v>
      </c>
      <c r="B48" s="10" t="s">
        <v>131</v>
      </c>
      <c r="C48" s="10" t="s">
        <v>132</v>
      </c>
      <c r="D48" s="11">
        <f>+D49</f>
        <v>45300</v>
      </c>
      <c r="E48" s="11">
        <f>+E49</f>
        <v>45300</v>
      </c>
      <c r="F48" s="11">
        <f>G48+H48</f>
        <v>40071</v>
      </c>
      <c r="G48" s="11">
        <f>+G49</f>
        <v>14190</v>
      </c>
      <c r="H48" s="11">
        <f>+H49</f>
        <v>25881</v>
      </c>
      <c r="I48" s="11">
        <f>+I49</f>
        <v>40011</v>
      </c>
      <c r="J48" s="11">
        <f>+J49</f>
        <v>0</v>
      </c>
      <c r="K48" s="11">
        <f>F48-I48-J48</f>
        <v>60</v>
      </c>
    </row>
    <row r="49" spans="1:11" s="6" customFormat="1" ht="22.5" x14ac:dyDescent="0.25">
      <c r="A49" s="10" t="s">
        <v>133</v>
      </c>
      <c r="B49" s="10" t="s">
        <v>134</v>
      </c>
      <c r="C49" s="10" t="s">
        <v>135</v>
      </c>
      <c r="D49" s="11">
        <v>45300</v>
      </c>
      <c r="E49" s="11">
        <v>45300</v>
      </c>
      <c r="F49" s="11">
        <f>G49+H49</f>
        <v>40071</v>
      </c>
      <c r="G49" s="11">
        <v>14190</v>
      </c>
      <c r="H49" s="11">
        <v>25881</v>
      </c>
      <c r="I49" s="11">
        <v>40011</v>
      </c>
      <c r="J49" s="11">
        <v>0</v>
      </c>
      <c r="K49" s="11">
        <f>F49-I49-J49</f>
        <v>60</v>
      </c>
    </row>
    <row r="50" spans="1:11" s="6" customFormat="1" x14ac:dyDescent="0.25">
      <c r="A50" s="10" t="s">
        <v>136</v>
      </c>
      <c r="B50" s="10" t="s">
        <v>137</v>
      </c>
      <c r="C50" s="10" t="s">
        <v>138</v>
      </c>
      <c r="D50" s="11">
        <v>0</v>
      </c>
      <c r="E50" s="11">
        <v>0</v>
      </c>
      <c r="F50" s="11">
        <f>G50+H50</f>
        <v>77</v>
      </c>
      <c r="G50" s="11">
        <v>77</v>
      </c>
      <c r="H50" s="11">
        <v>0</v>
      </c>
      <c r="I50" s="11">
        <v>0</v>
      </c>
      <c r="J50" s="11">
        <v>0</v>
      </c>
      <c r="K50" s="11">
        <f>F50-I50-J50</f>
        <v>77</v>
      </c>
    </row>
    <row r="51" spans="1:11" s="6" customFormat="1" ht="22.5" x14ac:dyDescent="0.25">
      <c r="A51" s="10" t="s">
        <v>139</v>
      </c>
      <c r="B51" s="10" t="s">
        <v>140</v>
      </c>
      <c r="C51" s="10" t="s">
        <v>141</v>
      </c>
      <c r="D51" s="11">
        <f>+D52+D54+D57</f>
        <v>255000</v>
      </c>
      <c r="E51" s="11">
        <f>+E52+E54+E57</f>
        <v>258000</v>
      </c>
      <c r="F51" s="11">
        <f>G51+H51</f>
        <v>297330</v>
      </c>
      <c r="G51" s="11">
        <f>+G52+G54+G57</f>
        <v>187849</v>
      </c>
      <c r="H51" s="11">
        <f>+H52+H54+H57</f>
        <v>109481</v>
      </c>
      <c r="I51" s="11">
        <f>+I52+I54+I57</f>
        <v>127417</v>
      </c>
      <c r="J51" s="11">
        <f>+J52+J54+J57</f>
        <v>0</v>
      </c>
      <c r="K51" s="11">
        <f>F51-I51-J51</f>
        <v>169913</v>
      </c>
    </row>
    <row r="52" spans="1:11" s="6" customFormat="1" ht="22.5" x14ac:dyDescent="0.25">
      <c r="A52" s="10" t="s">
        <v>142</v>
      </c>
      <c r="B52" s="10" t="s">
        <v>143</v>
      </c>
      <c r="C52" s="10" t="s">
        <v>144</v>
      </c>
      <c r="D52" s="11">
        <f>D53</f>
        <v>4230</v>
      </c>
      <c r="E52" s="11">
        <f>E53</f>
        <v>7230</v>
      </c>
      <c r="F52" s="11">
        <f>G52+H52</f>
        <v>7174</v>
      </c>
      <c r="G52" s="11">
        <f>G53</f>
        <v>0</v>
      </c>
      <c r="H52" s="11">
        <f>H53</f>
        <v>7174</v>
      </c>
      <c r="I52" s="11">
        <f>I53</f>
        <v>7174</v>
      </c>
      <c r="J52" s="11">
        <f>J53</f>
        <v>0</v>
      </c>
      <c r="K52" s="11">
        <f>F52-I52-J52</f>
        <v>0</v>
      </c>
    </row>
    <row r="53" spans="1:11" s="6" customFormat="1" x14ac:dyDescent="0.25">
      <c r="A53" s="10" t="s">
        <v>145</v>
      </c>
      <c r="B53" s="10" t="s">
        <v>146</v>
      </c>
      <c r="C53" s="10" t="s">
        <v>147</v>
      </c>
      <c r="D53" s="11">
        <v>4230</v>
      </c>
      <c r="E53" s="11">
        <v>7230</v>
      </c>
      <c r="F53" s="11">
        <f>G53+H53</f>
        <v>7174</v>
      </c>
      <c r="G53" s="11">
        <v>0</v>
      </c>
      <c r="H53" s="11">
        <v>7174</v>
      </c>
      <c r="I53" s="11">
        <v>7174</v>
      </c>
      <c r="J53" s="11">
        <v>0</v>
      </c>
      <c r="K53" s="11">
        <f>F53-I53-J53</f>
        <v>0</v>
      </c>
    </row>
    <row r="54" spans="1:11" s="6" customFormat="1" ht="22.5" x14ac:dyDescent="0.25">
      <c r="A54" s="10" t="s">
        <v>148</v>
      </c>
      <c r="B54" s="10" t="s">
        <v>149</v>
      </c>
      <c r="C54" s="10" t="s">
        <v>150</v>
      </c>
      <c r="D54" s="11">
        <f>D55</f>
        <v>154970</v>
      </c>
      <c r="E54" s="11">
        <f>E55</f>
        <v>154970</v>
      </c>
      <c r="F54" s="11">
        <f>G54+H54</f>
        <v>198751</v>
      </c>
      <c r="G54" s="11">
        <f>G55</f>
        <v>155186</v>
      </c>
      <c r="H54" s="11">
        <f>H55</f>
        <v>43565</v>
      </c>
      <c r="I54" s="11">
        <f>I55</f>
        <v>56601</v>
      </c>
      <c r="J54" s="11">
        <f>J55</f>
        <v>0</v>
      </c>
      <c r="K54" s="11">
        <f>F54-I54-J54</f>
        <v>142150</v>
      </c>
    </row>
    <row r="55" spans="1:11" s="6" customFormat="1" ht="22.5" x14ac:dyDescent="0.25">
      <c r="A55" s="10" t="s">
        <v>151</v>
      </c>
      <c r="B55" s="10" t="s">
        <v>152</v>
      </c>
      <c r="C55" s="10" t="s">
        <v>153</v>
      </c>
      <c r="D55" s="11">
        <f>D56</f>
        <v>154970</v>
      </c>
      <c r="E55" s="11">
        <f>E56</f>
        <v>154970</v>
      </c>
      <c r="F55" s="11">
        <f>G55+H55</f>
        <v>198751</v>
      </c>
      <c r="G55" s="11">
        <f>G56</f>
        <v>155186</v>
      </c>
      <c r="H55" s="11">
        <f>H56</f>
        <v>43565</v>
      </c>
      <c r="I55" s="11">
        <f>I56</f>
        <v>56601</v>
      </c>
      <c r="J55" s="11">
        <f>J56</f>
        <v>0</v>
      </c>
      <c r="K55" s="11">
        <f>F55-I55-J55</f>
        <v>142150</v>
      </c>
    </row>
    <row r="56" spans="1:11" s="6" customFormat="1" ht="22.5" x14ac:dyDescent="0.25">
      <c r="A56" s="10" t="s">
        <v>154</v>
      </c>
      <c r="B56" s="10" t="s">
        <v>155</v>
      </c>
      <c r="C56" s="10" t="s">
        <v>156</v>
      </c>
      <c r="D56" s="11">
        <v>154970</v>
      </c>
      <c r="E56" s="11">
        <v>154970</v>
      </c>
      <c r="F56" s="11">
        <f>G56+H56</f>
        <v>198751</v>
      </c>
      <c r="G56" s="11">
        <v>155186</v>
      </c>
      <c r="H56" s="11">
        <v>43565</v>
      </c>
      <c r="I56" s="11">
        <v>56601</v>
      </c>
      <c r="J56" s="11">
        <v>0</v>
      </c>
      <c r="K56" s="11">
        <f>F56-I56-J56</f>
        <v>142150</v>
      </c>
    </row>
    <row r="57" spans="1:11" s="6" customFormat="1" ht="33" x14ac:dyDescent="0.25">
      <c r="A57" s="10" t="s">
        <v>157</v>
      </c>
      <c r="B57" s="10" t="s">
        <v>158</v>
      </c>
      <c r="C57" s="10" t="s">
        <v>159</v>
      </c>
      <c r="D57" s="11">
        <f>+D58+D59</f>
        <v>95800</v>
      </c>
      <c r="E57" s="11">
        <f>+E58+E59</f>
        <v>95800</v>
      </c>
      <c r="F57" s="11">
        <f>G57+H57</f>
        <v>91405</v>
      </c>
      <c r="G57" s="11">
        <f>+G58+G59</f>
        <v>32663</v>
      </c>
      <c r="H57" s="11">
        <f>+H58+H59</f>
        <v>58742</v>
      </c>
      <c r="I57" s="11">
        <f>+I58+I59</f>
        <v>63642</v>
      </c>
      <c r="J57" s="11">
        <f>+J58+J59</f>
        <v>0</v>
      </c>
      <c r="K57" s="11">
        <f>F57-I57-J57</f>
        <v>27763</v>
      </c>
    </row>
    <row r="58" spans="1:11" s="6" customFormat="1" x14ac:dyDescent="0.25">
      <c r="A58" s="10" t="s">
        <v>160</v>
      </c>
      <c r="B58" s="10" t="s">
        <v>161</v>
      </c>
      <c r="C58" s="10" t="s">
        <v>162</v>
      </c>
      <c r="D58" s="11">
        <v>95800</v>
      </c>
      <c r="E58" s="11">
        <v>95800</v>
      </c>
      <c r="F58" s="11">
        <f>G58+H58</f>
        <v>87793</v>
      </c>
      <c r="G58" s="11">
        <v>30827</v>
      </c>
      <c r="H58" s="11">
        <v>56966</v>
      </c>
      <c r="I58" s="11">
        <v>61866</v>
      </c>
      <c r="J58" s="11">
        <v>0</v>
      </c>
      <c r="K58" s="11">
        <f>F58-I58-J58</f>
        <v>25927</v>
      </c>
    </row>
    <row r="59" spans="1:11" s="6" customFormat="1" x14ac:dyDescent="0.25">
      <c r="A59" s="10" t="s">
        <v>163</v>
      </c>
      <c r="B59" s="10" t="s">
        <v>164</v>
      </c>
      <c r="C59" s="10" t="s">
        <v>165</v>
      </c>
      <c r="D59" s="11">
        <v>0</v>
      </c>
      <c r="E59" s="11">
        <v>0</v>
      </c>
      <c r="F59" s="11">
        <f>G59+H59</f>
        <v>3612</v>
      </c>
      <c r="G59" s="11">
        <v>1836</v>
      </c>
      <c r="H59" s="11">
        <v>1776</v>
      </c>
      <c r="I59" s="11">
        <v>1776</v>
      </c>
      <c r="J59" s="11">
        <v>0</v>
      </c>
      <c r="K59" s="11">
        <f>F59-I59-J59</f>
        <v>1836</v>
      </c>
    </row>
    <row r="60" spans="1:11" s="6" customFormat="1" ht="33" x14ac:dyDescent="0.25">
      <c r="A60" s="10" t="s">
        <v>166</v>
      </c>
      <c r="B60" s="10" t="s">
        <v>167</v>
      </c>
      <c r="C60" s="10" t="s">
        <v>168</v>
      </c>
      <c r="D60" s="11">
        <v>-569000</v>
      </c>
      <c r="E60" s="11">
        <v>-619000</v>
      </c>
      <c r="F60" s="11">
        <f>G60+H60</f>
        <v>-463578</v>
      </c>
      <c r="G60" s="11">
        <v>0</v>
      </c>
      <c r="H60" s="11">
        <v>-463578</v>
      </c>
      <c r="I60" s="11">
        <v>-463578</v>
      </c>
      <c r="J60" s="11">
        <v>0</v>
      </c>
      <c r="K60" s="11">
        <f>F60-I60-J60</f>
        <v>0</v>
      </c>
    </row>
    <row r="61" spans="1:11" s="6" customFormat="1" x14ac:dyDescent="0.25">
      <c r="A61" s="10" t="s">
        <v>169</v>
      </c>
      <c r="B61" s="10" t="s">
        <v>170</v>
      </c>
      <c r="C61" s="10" t="s">
        <v>171</v>
      </c>
      <c r="D61" s="11">
        <v>569000</v>
      </c>
      <c r="E61" s="11">
        <v>619000</v>
      </c>
      <c r="F61" s="11">
        <f>G61+H61</f>
        <v>463578</v>
      </c>
      <c r="G61" s="11">
        <v>0</v>
      </c>
      <c r="H61" s="11">
        <v>463578</v>
      </c>
      <c r="I61" s="11">
        <v>463578</v>
      </c>
      <c r="J61" s="11">
        <v>0</v>
      </c>
      <c r="K61" s="11">
        <f>F61-I61-J61</f>
        <v>0</v>
      </c>
    </row>
    <row r="62" spans="1:11" s="6" customFormat="1" ht="22.5" x14ac:dyDescent="0.25">
      <c r="A62" s="10" t="s">
        <v>172</v>
      </c>
      <c r="B62" s="10" t="s">
        <v>173</v>
      </c>
      <c r="C62" s="10" t="s">
        <v>174</v>
      </c>
      <c r="D62" s="11">
        <f>D63</f>
        <v>25830</v>
      </c>
      <c r="E62" s="11">
        <f>E63</f>
        <v>25830</v>
      </c>
      <c r="F62" s="11">
        <f>G62+H62</f>
        <v>0</v>
      </c>
      <c r="G62" s="11">
        <f>G63</f>
        <v>0</v>
      </c>
      <c r="H62" s="11">
        <f>H63</f>
        <v>0</v>
      </c>
      <c r="I62" s="11">
        <f>I63</f>
        <v>0</v>
      </c>
      <c r="J62" s="11">
        <f>J63</f>
        <v>0</v>
      </c>
      <c r="K62" s="11">
        <f>F62-I62-J62</f>
        <v>0</v>
      </c>
    </row>
    <row r="63" spans="1:11" s="6" customFormat="1" ht="43.5" x14ac:dyDescent="0.25">
      <c r="A63" s="10" t="s">
        <v>175</v>
      </c>
      <c r="B63" s="10" t="s">
        <v>176</v>
      </c>
      <c r="C63" s="10" t="s">
        <v>177</v>
      </c>
      <c r="D63" s="11">
        <f>+D64</f>
        <v>25830</v>
      </c>
      <c r="E63" s="11">
        <f>+E64</f>
        <v>25830</v>
      </c>
      <c r="F63" s="11">
        <f>G63+H63</f>
        <v>0</v>
      </c>
      <c r="G63" s="11">
        <f>+G64</f>
        <v>0</v>
      </c>
      <c r="H63" s="11">
        <f>+H64</f>
        <v>0</v>
      </c>
      <c r="I63" s="11">
        <f>+I64</f>
        <v>0</v>
      </c>
      <c r="J63" s="11">
        <f>+J64</f>
        <v>0</v>
      </c>
      <c r="K63" s="11">
        <f>F63-I63-J63</f>
        <v>0</v>
      </c>
    </row>
    <row r="64" spans="1:11" s="6" customFormat="1" ht="33" x14ac:dyDescent="0.25">
      <c r="A64" s="10" t="s">
        <v>178</v>
      </c>
      <c r="B64" s="10" t="s">
        <v>179</v>
      </c>
      <c r="C64" s="10" t="s">
        <v>180</v>
      </c>
      <c r="D64" s="11">
        <v>25830</v>
      </c>
      <c r="E64" s="11">
        <v>25830</v>
      </c>
      <c r="F64" s="11">
        <f>G64+H64</f>
        <v>0</v>
      </c>
      <c r="G64" s="11">
        <v>0</v>
      </c>
      <c r="H64" s="11">
        <v>0</v>
      </c>
      <c r="I64" s="11">
        <v>0</v>
      </c>
      <c r="J64" s="11">
        <v>0</v>
      </c>
      <c r="K64" s="11">
        <f>F64-I64-J64</f>
        <v>0</v>
      </c>
    </row>
    <row r="65" spans="1:12" s="6" customFormat="1" x14ac:dyDescent="0.25">
      <c r="A65" s="10" t="s">
        <v>181</v>
      </c>
      <c r="B65" s="10" t="s">
        <v>182</v>
      </c>
      <c r="C65" s="10" t="s">
        <v>183</v>
      </c>
      <c r="D65" s="11">
        <f>D66</f>
        <v>135370</v>
      </c>
      <c r="E65" s="11">
        <f>E66</f>
        <v>508270</v>
      </c>
      <c r="F65" s="11">
        <f>G65+H65</f>
        <v>512074</v>
      </c>
      <c r="G65" s="11">
        <f>G66</f>
        <v>0</v>
      </c>
      <c r="H65" s="11">
        <f>H66</f>
        <v>512074</v>
      </c>
      <c r="I65" s="11">
        <f>I66</f>
        <v>512074</v>
      </c>
      <c r="J65" s="11">
        <f>J66</f>
        <v>0</v>
      </c>
      <c r="K65" s="11">
        <f>F65-I65-J65</f>
        <v>0</v>
      </c>
    </row>
    <row r="66" spans="1:12" s="6" customFormat="1" ht="22.5" x14ac:dyDescent="0.25">
      <c r="A66" s="10" t="s">
        <v>184</v>
      </c>
      <c r="B66" s="10" t="s">
        <v>185</v>
      </c>
      <c r="C66" s="10" t="s">
        <v>186</v>
      </c>
      <c r="D66" s="11">
        <f>D67</f>
        <v>135370</v>
      </c>
      <c r="E66" s="11">
        <f>E67</f>
        <v>508270</v>
      </c>
      <c r="F66" s="11">
        <f>G66+H66</f>
        <v>512074</v>
      </c>
      <c r="G66" s="11">
        <f>G67</f>
        <v>0</v>
      </c>
      <c r="H66" s="11">
        <f>H67</f>
        <v>512074</v>
      </c>
      <c r="I66" s="11">
        <f>I67</f>
        <v>512074</v>
      </c>
      <c r="J66" s="11">
        <f>J67</f>
        <v>0</v>
      </c>
      <c r="K66" s="11">
        <f>F66-I66-J66</f>
        <v>0</v>
      </c>
    </row>
    <row r="67" spans="1:12" s="6" customFormat="1" ht="96" x14ac:dyDescent="0.25">
      <c r="A67" s="10" t="s">
        <v>187</v>
      </c>
      <c r="B67" s="10" t="s">
        <v>188</v>
      </c>
      <c r="C67" s="10" t="s">
        <v>189</v>
      </c>
      <c r="D67" s="11">
        <f>+D68+D69+D70</f>
        <v>135370</v>
      </c>
      <c r="E67" s="11">
        <f>+E68+E69+E70</f>
        <v>508270</v>
      </c>
      <c r="F67" s="11">
        <f>G67+H67</f>
        <v>512074</v>
      </c>
      <c r="G67" s="11">
        <f>+G68+G69+G70</f>
        <v>0</v>
      </c>
      <c r="H67" s="11">
        <f>+H68+H69+H70</f>
        <v>512074</v>
      </c>
      <c r="I67" s="11">
        <f>+I68+I69+I70</f>
        <v>512074</v>
      </c>
      <c r="J67" s="11">
        <f>+J68+J69+J70</f>
        <v>0</v>
      </c>
      <c r="K67" s="11">
        <f>F67-I67-J67</f>
        <v>0</v>
      </c>
    </row>
    <row r="68" spans="1:12" s="6" customFormat="1" ht="43.5" x14ac:dyDescent="0.25">
      <c r="A68" s="10" t="s">
        <v>190</v>
      </c>
      <c r="B68" s="10" t="s">
        <v>191</v>
      </c>
      <c r="C68" s="10" t="s">
        <v>192</v>
      </c>
      <c r="D68" s="11">
        <v>570</v>
      </c>
      <c r="E68" s="11">
        <v>302870</v>
      </c>
      <c r="F68" s="11">
        <f>G68+H68</f>
        <v>302868</v>
      </c>
      <c r="G68" s="11">
        <v>0</v>
      </c>
      <c r="H68" s="11">
        <v>302868</v>
      </c>
      <c r="I68" s="11">
        <v>302868</v>
      </c>
      <c r="J68" s="11">
        <v>0</v>
      </c>
      <c r="K68" s="11">
        <f>F68-I68-J68</f>
        <v>0</v>
      </c>
    </row>
    <row r="69" spans="1:12" s="6" customFormat="1" ht="22.5" x14ac:dyDescent="0.25">
      <c r="A69" s="10" t="s">
        <v>193</v>
      </c>
      <c r="B69" s="10" t="s">
        <v>194</v>
      </c>
      <c r="C69" s="10" t="s">
        <v>195</v>
      </c>
      <c r="D69" s="11">
        <v>55000</v>
      </c>
      <c r="E69" s="11">
        <v>60000</v>
      </c>
      <c r="F69" s="11">
        <f>G69+H69</f>
        <v>63852</v>
      </c>
      <c r="G69" s="11">
        <v>0</v>
      </c>
      <c r="H69" s="11">
        <v>63852</v>
      </c>
      <c r="I69" s="11">
        <v>63852</v>
      </c>
      <c r="J69" s="11">
        <v>0</v>
      </c>
      <c r="K69" s="11">
        <f>F69-I69-J69</f>
        <v>0</v>
      </c>
    </row>
    <row r="70" spans="1:12" s="6" customFormat="1" ht="22.5" x14ac:dyDescent="0.25">
      <c r="A70" s="10" t="s">
        <v>196</v>
      </c>
      <c r="B70" s="10" t="s">
        <v>197</v>
      </c>
      <c r="C70" s="10" t="s">
        <v>198</v>
      </c>
      <c r="D70" s="11">
        <v>79800</v>
      </c>
      <c r="E70" s="11">
        <v>145400</v>
      </c>
      <c r="F70" s="11">
        <f>G70+H70</f>
        <v>145354</v>
      </c>
      <c r="G70" s="11">
        <v>0</v>
      </c>
      <c r="H70" s="11">
        <v>145354</v>
      </c>
      <c r="I70" s="11">
        <v>145354</v>
      </c>
      <c r="J70" s="11">
        <v>0</v>
      </c>
      <c r="K70" s="11">
        <f>F70-I70-J70</f>
        <v>0</v>
      </c>
    </row>
    <row r="71" spans="1:12" s="6" customFormat="1" x14ac:dyDescent="0.25">
      <c r="A71" s="8"/>
      <c r="B71" s="8"/>
      <c r="C71" s="8"/>
      <c r="D71" s="9"/>
      <c r="E71" s="9"/>
      <c r="F71" s="9"/>
      <c r="G71" s="9"/>
      <c r="H71" s="9"/>
      <c r="I71" s="9"/>
      <c r="J71" s="9"/>
      <c r="K71" s="9"/>
    </row>
    <row r="72" spans="1:12" x14ac:dyDescent="0.25">
      <c r="A72" s="13" t="s">
        <v>199</v>
      </c>
      <c r="B72" s="13"/>
      <c r="C72" s="13"/>
      <c r="D72" s="13"/>
      <c r="E72" s="13"/>
      <c r="F72" s="13"/>
      <c r="G72" s="13"/>
      <c r="H72" s="13"/>
      <c r="I72" s="13" t="s">
        <v>201</v>
      </c>
      <c r="J72" s="13"/>
      <c r="K72" s="13"/>
      <c r="L72" s="13"/>
    </row>
    <row r="73" spans="1:12" x14ac:dyDescent="0.25">
      <c r="A73" s="3" t="s">
        <v>200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143" spans="1:20" x14ac:dyDescent="0.25">
      <c r="A143" s="12"/>
      <c r="B143" s="12"/>
      <c r="C143" s="12"/>
      <c r="D143" s="12"/>
      <c r="I143" s="12"/>
      <c r="J143" s="12"/>
      <c r="K143" s="12"/>
      <c r="L143" s="12"/>
      <c r="Q143" s="12"/>
      <c r="R143" s="12"/>
      <c r="S143" s="12"/>
      <c r="T143" s="12"/>
    </row>
  </sheetData>
  <mergeCells count="22">
    <mergeCell ref="A72:D72"/>
    <mergeCell ref="A73:D73"/>
    <mergeCell ref="E72:H72"/>
    <mergeCell ref="E73:H73"/>
    <mergeCell ref="I72:L72"/>
    <mergeCell ref="I73:L73"/>
    <mergeCell ref="F7:F9"/>
    <mergeCell ref="G7:G9"/>
    <mergeCell ref="H7:H9"/>
    <mergeCell ref="I6:I9"/>
    <mergeCell ref="J6:J9"/>
    <mergeCell ref="K6:K9"/>
    <mergeCell ref="A1:K1"/>
    <mergeCell ref="A2:K2"/>
    <mergeCell ref="A3:K3"/>
    <mergeCell ref="A4:K4"/>
    <mergeCell ref="A6:B9"/>
    <mergeCell ref="A10:B10"/>
    <mergeCell ref="C6:C9"/>
    <mergeCell ref="D6:D9"/>
    <mergeCell ref="E6:E9"/>
    <mergeCell ref="F6:H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7252C-4248-491D-832A-039363FDF172}">
  <dimension ref="A1:T133"/>
  <sheetViews>
    <sheetView topLeftCell="B1" workbookViewId="0"/>
  </sheetViews>
  <sheetFormatPr defaultRowHeight="15" x14ac:dyDescent="0.25"/>
  <cols>
    <col min="1" max="1" width="4" hidden="1" customWidth="1"/>
    <col min="2" max="2" width="41.85546875" customWidth="1"/>
    <col min="3" max="3" width="11.7109375" customWidth="1"/>
    <col min="4" max="11" width="14.42578125" customWidth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69.95" customHeight="1" x14ac:dyDescent="0.25">
      <c r="A3" s="4" t="s">
        <v>202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5.75" thickBot="1" x14ac:dyDescent="0.3"/>
    <row r="6" spans="1:11" s="6" customFormat="1" ht="15.75" thickBot="1" x14ac:dyDescent="0.3">
      <c r="A6" s="5" t="s">
        <v>4</v>
      </c>
      <c r="B6" s="5"/>
      <c r="C6" s="5" t="s">
        <v>6</v>
      </c>
      <c r="D6" s="5" t="s">
        <v>8</v>
      </c>
      <c r="E6" s="5" t="s">
        <v>9</v>
      </c>
      <c r="F6" s="5" t="s">
        <v>10</v>
      </c>
      <c r="G6" s="5"/>
      <c r="H6" s="5"/>
      <c r="I6" s="5" t="s">
        <v>15</v>
      </c>
      <c r="J6" s="5" t="s">
        <v>16</v>
      </c>
      <c r="K6" s="5" t="s">
        <v>17</v>
      </c>
    </row>
    <row r="7" spans="1:11" s="6" customFormat="1" ht="15.75" thickBot="1" x14ac:dyDescent="0.3">
      <c r="A7" s="5"/>
      <c r="B7" s="5"/>
      <c r="C7" s="5"/>
      <c r="D7" s="5"/>
      <c r="E7" s="5"/>
      <c r="F7" s="5" t="s">
        <v>11</v>
      </c>
      <c r="G7" s="5" t="s">
        <v>13</v>
      </c>
      <c r="H7" s="5" t="s">
        <v>14</v>
      </c>
      <c r="I7" s="5"/>
      <c r="J7" s="5"/>
      <c r="K7" s="5"/>
    </row>
    <row r="8" spans="1:11" s="6" customFormat="1" ht="15.75" thickBot="1" x14ac:dyDescent="0.3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s="6" customFormat="1" ht="15.75" thickBo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s="6" customFormat="1" ht="15.75" thickBot="1" x14ac:dyDescent="0.3">
      <c r="A10" s="5" t="s">
        <v>5</v>
      </c>
      <c r="B10" s="5"/>
      <c r="C10" s="7" t="s">
        <v>7</v>
      </c>
      <c r="D10" s="7">
        <v>1</v>
      </c>
      <c r="E10" s="7">
        <v>2</v>
      </c>
      <c r="F10" s="7" t="s">
        <v>12</v>
      </c>
      <c r="G10" s="7">
        <v>4</v>
      </c>
      <c r="H10" s="7">
        <v>5</v>
      </c>
      <c r="I10" s="7">
        <v>6</v>
      </c>
      <c r="J10" s="7">
        <v>7</v>
      </c>
      <c r="K10" s="7" t="s">
        <v>18</v>
      </c>
    </row>
    <row r="11" spans="1:11" s="6" customFormat="1" ht="22.5" x14ac:dyDescent="0.25">
      <c r="A11" s="10" t="s">
        <v>19</v>
      </c>
      <c r="B11" s="10" t="s">
        <v>203</v>
      </c>
      <c r="C11" s="10" t="s">
        <v>21</v>
      </c>
      <c r="D11" s="11">
        <f>D12+D61</f>
        <v>4246570</v>
      </c>
      <c r="E11" s="11">
        <f>E12+E61</f>
        <v>6551410</v>
      </c>
      <c r="F11" s="11">
        <f>G11+H11</f>
        <v>6946777</v>
      </c>
      <c r="G11" s="11">
        <f>G12+G61</f>
        <v>779155</v>
      </c>
      <c r="H11" s="11">
        <f>H12+H61</f>
        <v>6167622</v>
      </c>
      <c r="I11" s="11">
        <f>I12+I61</f>
        <v>6236044</v>
      </c>
      <c r="J11" s="11">
        <f>J12+J61</f>
        <v>252</v>
      </c>
      <c r="K11" s="11">
        <f>F11-I11-J11</f>
        <v>710481</v>
      </c>
    </row>
    <row r="12" spans="1:11" s="6" customFormat="1" x14ac:dyDescent="0.25">
      <c r="A12" s="10" t="s">
        <v>22</v>
      </c>
      <c r="B12" s="10" t="s">
        <v>26</v>
      </c>
      <c r="C12" s="10" t="s">
        <v>27</v>
      </c>
      <c r="D12" s="11">
        <f>D13+D44</f>
        <v>4191000</v>
      </c>
      <c r="E12" s="11">
        <f>E13+E44</f>
        <v>6188540</v>
      </c>
      <c r="F12" s="11">
        <f>G12+H12</f>
        <v>6580057</v>
      </c>
      <c r="G12" s="11">
        <f>G13+G44</f>
        <v>779155</v>
      </c>
      <c r="H12" s="11">
        <f>H13+H44</f>
        <v>5800902</v>
      </c>
      <c r="I12" s="11">
        <f>I13+I44</f>
        <v>5869324</v>
      </c>
      <c r="J12" s="11">
        <f>J13+J44</f>
        <v>252</v>
      </c>
      <c r="K12" s="11">
        <f>F12-I12-J12</f>
        <v>710481</v>
      </c>
    </row>
    <row r="13" spans="1:11" s="6" customFormat="1" ht="22.5" x14ac:dyDescent="0.25">
      <c r="A13" s="10" t="s">
        <v>25</v>
      </c>
      <c r="B13" s="10" t="s">
        <v>29</v>
      </c>
      <c r="C13" s="10" t="s">
        <v>30</v>
      </c>
      <c r="D13" s="11">
        <f>D14+D22+D31+D41</f>
        <v>4459700</v>
      </c>
      <c r="E13" s="11">
        <f>E14+E22+E31+E41</f>
        <v>6504240</v>
      </c>
      <c r="F13" s="11">
        <f>G13+H13</f>
        <v>6706157</v>
      </c>
      <c r="G13" s="11">
        <f>G14+G22+G31+G41</f>
        <v>577039</v>
      </c>
      <c r="H13" s="11">
        <f>H14+H22+H31+H41</f>
        <v>6129118</v>
      </c>
      <c r="I13" s="11">
        <f>I14+I22+I31+I41</f>
        <v>6165474</v>
      </c>
      <c r="J13" s="11">
        <f>J14+J22+J31+J41</f>
        <v>252</v>
      </c>
      <c r="K13" s="11">
        <f>F13-I13-J13</f>
        <v>540431</v>
      </c>
    </row>
    <row r="14" spans="1:11" s="6" customFormat="1" ht="22.5" x14ac:dyDescent="0.25">
      <c r="A14" s="10" t="s">
        <v>28</v>
      </c>
      <c r="B14" s="10" t="s">
        <v>32</v>
      </c>
      <c r="C14" s="10" t="s">
        <v>33</v>
      </c>
      <c r="D14" s="11">
        <f>+D15</f>
        <v>1090000</v>
      </c>
      <c r="E14" s="11">
        <f>+E15</f>
        <v>2183000</v>
      </c>
      <c r="F14" s="11">
        <f>G14+H14</f>
        <v>2181411</v>
      </c>
      <c r="G14" s="11">
        <f>+G15</f>
        <v>0</v>
      </c>
      <c r="H14" s="11">
        <f>+H15</f>
        <v>2181411</v>
      </c>
      <c r="I14" s="11">
        <f>+I15</f>
        <v>2181410</v>
      </c>
      <c r="J14" s="11">
        <f>+J15</f>
        <v>0</v>
      </c>
      <c r="K14" s="11">
        <f>F14-I14-J14</f>
        <v>1</v>
      </c>
    </row>
    <row r="15" spans="1:11" s="6" customFormat="1" ht="33" x14ac:dyDescent="0.25">
      <c r="A15" s="10" t="s">
        <v>204</v>
      </c>
      <c r="B15" s="10" t="s">
        <v>35</v>
      </c>
      <c r="C15" s="10" t="s">
        <v>36</v>
      </c>
      <c r="D15" s="11">
        <f>D16+D18</f>
        <v>1090000</v>
      </c>
      <c r="E15" s="11">
        <f>E16+E18</f>
        <v>2183000</v>
      </c>
      <c r="F15" s="11">
        <f>G15+H15</f>
        <v>2181411</v>
      </c>
      <c r="G15" s="11">
        <f>G16+G18</f>
        <v>0</v>
      </c>
      <c r="H15" s="11">
        <f>H16+H18</f>
        <v>2181411</v>
      </c>
      <c r="I15" s="11">
        <f>I16+I18</f>
        <v>2181410</v>
      </c>
      <c r="J15" s="11">
        <f>J16+J18</f>
        <v>0</v>
      </c>
      <c r="K15" s="11">
        <f>F15-I15-J15</f>
        <v>1</v>
      </c>
    </row>
    <row r="16" spans="1:11" s="6" customFormat="1" x14ac:dyDescent="0.25">
      <c r="A16" s="10" t="s">
        <v>34</v>
      </c>
      <c r="B16" s="10" t="s">
        <v>38</v>
      </c>
      <c r="C16" s="10" t="s">
        <v>39</v>
      </c>
      <c r="D16" s="11">
        <f>+D17</f>
        <v>1000</v>
      </c>
      <c r="E16" s="11">
        <f>+E17</f>
        <v>5000</v>
      </c>
      <c r="F16" s="11">
        <f>G16+H16</f>
        <v>6432</v>
      </c>
      <c r="G16" s="11">
        <f>+G17</f>
        <v>0</v>
      </c>
      <c r="H16" s="11">
        <f>+H17</f>
        <v>6432</v>
      </c>
      <c r="I16" s="11">
        <f>+I17</f>
        <v>6431</v>
      </c>
      <c r="J16" s="11">
        <f>+J17</f>
        <v>0</v>
      </c>
      <c r="K16" s="11">
        <f>F16-I16-J16</f>
        <v>1</v>
      </c>
    </row>
    <row r="17" spans="1:11" s="6" customFormat="1" ht="22.5" x14ac:dyDescent="0.25">
      <c r="A17" s="10" t="s">
        <v>205</v>
      </c>
      <c r="B17" s="10" t="s">
        <v>41</v>
      </c>
      <c r="C17" s="10" t="s">
        <v>42</v>
      </c>
      <c r="D17" s="11">
        <v>1000</v>
      </c>
      <c r="E17" s="11">
        <v>5000</v>
      </c>
      <c r="F17" s="11">
        <f>G17+H17</f>
        <v>6432</v>
      </c>
      <c r="G17" s="11">
        <v>0</v>
      </c>
      <c r="H17" s="11">
        <v>6432</v>
      </c>
      <c r="I17" s="11">
        <v>6431</v>
      </c>
      <c r="J17" s="11">
        <v>0</v>
      </c>
      <c r="K17" s="11">
        <f>F17-I17-J17</f>
        <v>1</v>
      </c>
    </row>
    <row r="18" spans="1:11" s="6" customFormat="1" ht="22.5" x14ac:dyDescent="0.25">
      <c r="A18" s="10" t="s">
        <v>40</v>
      </c>
      <c r="B18" s="10" t="s">
        <v>44</v>
      </c>
      <c r="C18" s="10" t="s">
        <v>45</v>
      </c>
      <c r="D18" s="11">
        <f>D19+D20+D21</f>
        <v>1089000</v>
      </c>
      <c r="E18" s="11">
        <f>E19+E20+E21</f>
        <v>2178000</v>
      </c>
      <c r="F18" s="11">
        <f>G18+H18</f>
        <v>2174979</v>
      </c>
      <c r="G18" s="11">
        <f>G19+G20+G21</f>
        <v>0</v>
      </c>
      <c r="H18" s="11">
        <f>H19+H20+H21</f>
        <v>2174979</v>
      </c>
      <c r="I18" s="11">
        <f>I19+I20+I21</f>
        <v>2174979</v>
      </c>
      <c r="J18" s="11">
        <f>J19+J20+J21</f>
        <v>0</v>
      </c>
      <c r="K18" s="11">
        <f>F18-I18-J18</f>
        <v>0</v>
      </c>
    </row>
    <row r="19" spans="1:11" s="6" customFormat="1" x14ac:dyDescent="0.25">
      <c r="A19" s="10" t="s">
        <v>43</v>
      </c>
      <c r="B19" s="10" t="s">
        <v>47</v>
      </c>
      <c r="C19" s="10" t="s">
        <v>48</v>
      </c>
      <c r="D19" s="11">
        <v>221000</v>
      </c>
      <c r="E19" s="11">
        <v>187500</v>
      </c>
      <c r="F19" s="11">
        <f>G19+H19</f>
        <v>187354</v>
      </c>
      <c r="G19" s="11">
        <v>0</v>
      </c>
      <c r="H19" s="11">
        <v>187354</v>
      </c>
      <c r="I19" s="11">
        <v>187354</v>
      </c>
      <c r="J19" s="11">
        <v>0</v>
      </c>
      <c r="K19" s="11">
        <f>F19-I19-J19</f>
        <v>0</v>
      </c>
    </row>
    <row r="20" spans="1:11" s="6" customFormat="1" ht="22.5" x14ac:dyDescent="0.25">
      <c r="A20" s="10" t="s">
        <v>46</v>
      </c>
      <c r="B20" s="10" t="s">
        <v>50</v>
      </c>
      <c r="C20" s="10" t="s">
        <v>51</v>
      </c>
      <c r="D20" s="11">
        <v>137000</v>
      </c>
      <c r="E20" s="11">
        <v>148000</v>
      </c>
      <c r="F20" s="11">
        <f>G20+H20</f>
        <v>145220</v>
      </c>
      <c r="G20" s="11">
        <v>0</v>
      </c>
      <c r="H20" s="11">
        <v>145220</v>
      </c>
      <c r="I20" s="11">
        <v>145220</v>
      </c>
      <c r="J20" s="11">
        <v>0</v>
      </c>
      <c r="K20" s="11">
        <f>F20-I20-J20</f>
        <v>0</v>
      </c>
    </row>
    <row r="21" spans="1:11" s="6" customFormat="1" ht="22.5" x14ac:dyDescent="0.25">
      <c r="A21" s="10" t="s">
        <v>49</v>
      </c>
      <c r="B21" s="10" t="s">
        <v>53</v>
      </c>
      <c r="C21" s="10" t="s">
        <v>54</v>
      </c>
      <c r="D21" s="11">
        <v>731000</v>
      </c>
      <c r="E21" s="11">
        <v>1842500</v>
      </c>
      <c r="F21" s="11">
        <f>G21+H21</f>
        <v>1842405</v>
      </c>
      <c r="G21" s="11">
        <v>0</v>
      </c>
      <c r="H21" s="11">
        <v>1842405</v>
      </c>
      <c r="I21" s="11">
        <v>1842405</v>
      </c>
      <c r="J21" s="11">
        <v>0</v>
      </c>
      <c r="K21" s="11">
        <f>F21-I21-J21</f>
        <v>0</v>
      </c>
    </row>
    <row r="22" spans="1:11" s="6" customFormat="1" ht="22.5" x14ac:dyDescent="0.25">
      <c r="A22" s="10" t="s">
        <v>206</v>
      </c>
      <c r="B22" s="10" t="s">
        <v>56</v>
      </c>
      <c r="C22" s="10" t="s">
        <v>57</v>
      </c>
      <c r="D22" s="11">
        <f>D23</f>
        <v>900600</v>
      </c>
      <c r="E22" s="11">
        <f>E23</f>
        <v>597600</v>
      </c>
      <c r="F22" s="11">
        <f>G22+H22</f>
        <v>765700</v>
      </c>
      <c r="G22" s="11">
        <f>G23</f>
        <v>494093</v>
      </c>
      <c r="H22" s="11">
        <f>H23</f>
        <v>271607</v>
      </c>
      <c r="I22" s="11">
        <f>I23</f>
        <v>307677</v>
      </c>
      <c r="J22" s="11">
        <f>J23</f>
        <v>0</v>
      </c>
      <c r="K22" s="11">
        <f>F22-I22-J22</f>
        <v>458023</v>
      </c>
    </row>
    <row r="23" spans="1:11" s="6" customFormat="1" ht="22.5" x14ac:dyDescent="0.25">
      <c r="A23" s="10" t="s">
        <v>55</v>
      </c>
      <c r="B23" s="10" t="s">
        <v>59</v>
      </c>
      <c r="C23" s="10" t="s">
        <v>60</v>
      </c>
      <c r="D23" s="11">
        <f>D24+D27</f>
        <v>900600</v>
      </c>
      <c r="E23" s="11">
        <f>E24+E27</f>
        <v>597600</v>
      </c>
      <c r="F23" s="11">
        <f>G23+H23</f>
        <v>765700</v>
      </c>
      <c r="G23" s="11">
        <f>G24+G27</f>
        <v>494093</v>
      </c>
      <c r="H23" s="11">
        <f>H24+H27</f>
        <v>271607</v>
      </c>
      <c r="I23" s="11">
        <f>I24+I27</f>
        <v>307677</v>
      </c>
      <c r="J23" s="11">
        <f>J24+J27</f>
        <v>0</v>
      </c>
      <c r="K23" s="11">
        <f>F23-I23-J23</f>
        <v>458023</v>
      </c>
    </row>
    <row r="24" spans="1:11" s="6" customFormat="1" ht="22.5" x14ac:dyDescent="0.25">
      <c r="A24" s="10" t="s">
        <v>58</v>
      </c>
      <c r="B24" s="10" t="s">
        <v>62</v>
      </c>
      <c r="C24" s="10" t="s">
        <v>63</v>
      </c>
      <c r="D24" s="11">
        <f>D25+D26</f>
        <v>146300</v>
      </c>
      <c r="E24" s="11">
        <f>E25+E26</f>
        <v>96300</v>
      </c>
      <c r="F24" s="11">
        <f>G24+H24</f>
        <v>57127</v>
      </c>
      <c r="G24" s="11">
        <f>G25+G26</f>
        <v>28236</v>
      </c>
      <c r="H24" s="11">
        <f>H25+H26</f>
        <v>28891</v>
      </c>
      <c r="I24" s="11">
        <f>I25+I26</f>
        <v>31599</v>
      </c>
      <c r="J24" s="11">
        <f>J25+J26</f>
        <v>0</v>
      </c>
      <c r="K24" s="11">
        <f>F24-I24-J24</f>
        <v>25528</v>
      </c>
    </row>
    <row r="25" spans="1:11" s="6" customFormat="1" x14ac:dyDescent="0.25">
      <c r="A25" s="10" t="s">
        <v>61</v>
      </c>
      <c r="B25" s="10" t="s">
        <v>65</v>
      </c>
      <c r="C25" s="10" t="s">
        <v>66</v>
      </c>
      <c r="D25" s="11">
        <v>45300</v>
      </c>
      <c r="E25" s="11">
        <v>45300</v>
      </c>
      <c r="F25" s="11">
        <f>G25+H25</f>
        <v>52129</v>
      </c>
      <c r="G25" s="11">
        <v>28160</v>
      </c>
      <c r="H25" s="11">
        <v>23969</v>
      </c>
      <c r="I25" s="11">
        <v>26699</v>
      </c>
      <c r="J25" s="11">
        <v>0</v>
      </c>
      <c r="K25" s="11">
        <f>F25-I25-J25</f>
        <v>25430</v>
      </c>
    </row>
    <row r="26" spans="1:11" s="6" customFormat="1" x14ac:dyDescent="0.25">
      <c r="A26" s="10" t="s">
        <v>64</v>
      </c>
      <c r="B26" s="10" t="s">
        <v>68</v>
      </c>
      <c r="C26" s="10" t="s">
        <v>69</v>
      </c>
      <c r="D26" s="11">
        <v>101000</v>
      </c>
      <c r="E26" s="11">
        <v>51000</v>
      </c>
      <c r="F26" s="11">
        <f>G26+H26</f>
        <v>4998</v>
      </c>
      <c r="G26" s="11">
        <v>76</v>
      </c>
      <c r="H26" s="11">
        <v>4922</v>
      </c>
      <c r="I26" s="11">
        <v>4900</v>
      </c>
      <c r="J26" s="11">
        <v>0</v>
      </c>
      <c r="K26" s="11">
        <f>F26-I26-J26</f>
        <v>98</v>
      </c>
    </row>
    <row r="27" spans="1:11" s="6" customFormat="1" ht="22.5" x14ac:dyDescent="0.25">
      <c r="A27" s="10" t="s">
        <v>67</v>
      </c>
      <c r="B27" s="10" t="s">
        <v>71</v>
      </c>
      <c r="C27" s="10" t="s">
        <v>72</v>
      </c>
      <c r="D27" s="11">
        <f>D28+D29+D30</f>
        <v>754300</v>
      </c>
      <c r="E27" s="11">
        <f>E28+E29+E30</f>
        <v>501300</v>
      </c>
      <c r="F27" s="11">
        <f>G27+H27</f>
        <v>708573</v>
      </c>
      <c r="G27" s="11">
        <f>G28+G29+G30</f>
        <v>465857</v>
      </c>
      <c r="H27" s="11">
        <f>H28+H29+H30</f>
        <v>242716</v>
      </c>
      <c r="I27" s="11">
        <f>I28+I29+I30</f>
        <v>276078</v>
      </c>
      <c r="J27" s="11">
        <f>J28+J29+J30</f>
        <v>0</v>
      </c>
      <c r="K27" s="11">
        <f>F27-I27-J27</f>
        <v>432495</v>
      </c>
    </row>
    <row r="28" spans="1:11" s="6" customFormat="1" ht="22.5" x14ac:dyDescent="0.25">
      <c r="A28" s="10" t="s">
        <v>70</v>
      </c>
      <c r="B28" s="10" t="s">
        <v>74</v>
      </c>
      <c r="C28" s="10" t="s">
        <v>75</v>
      </c>
      <c r="D28" s="11">
        <v>109500</v>
      </c>
      <c r="E28" s="11">
        <v>67500</v>
      </c>
      <c r="F28" s="11">
        <f>G28+H28</f>
        <v>114488</v>
      </c>
      <c r="G28" s="11">
        <v>77929</v>
      </c>
      <c r="H28" s="11">
        <v>36559</v>
      </c>
      <c r="I28" s="11">
        <v>43613</v>
      </c>
      <c r="J28" s="11">
        <v>0</v>
      </c>
      <c r="K28" s="11">
        <f>F28-I28-J28</f>
        <v>70875</v>
      </c>
    </row>
    <row r="29" spans="1:11" s="6" customFormat="1" ht="22.5" x14ac:dyDescent="0.25">
      <c r="A29" s="10" t="s">
        <v>73</v>
      </c>
      <c r="B29" s="10" t="s">
        <v>77</v>
      </c>
      <c r="C29" s="10" t="s">
        <v>78</v>
      </c>
      <c r="D29" s="11">
        <v>14400</v>
      </c>
      <c r="E29" s="11">
        <v>14400</v>
      </c>
      <c r="F29" s="11">
        <f>G29+H29</f>
        <v>635</v>
      </c>
      <c r="G29" s="11">
        <v>127</v>
      </c>
      <c r="H29" s="11">
        <v>508</v>
      </c>
      <c r="I29" s="11">
        <v>544</v>
      </c>
      <c r="J29" s="11">
        <v>0</v>
      </c>
      <c r="K29" s="11">
        <f>F29-I29-J29</f>
        <v>91</v>
      </c>
    </row>
    <row r="30" spans="1:11" s="6" customFormat="1" x14ac:dyDescent="0.25">
      <c r="A30" s="10" t="s">
        <v>76</v>
      </c>
      <c r="B30" s="10" t="s">
        <v>80</v>
      </c>
      <c r="C30" s="10" t="s">
        <v>81</v>
      </c>
      <c r="D30" s="11">
        <v>630400</v>
      </c>
      <c r="E30" s="11">
        <v>419400</v>
      </c>
      <c r="F30" s="11">
        <f>G30+H30</f>
        <v>593450</v>
      </c>
      <c r="G30" s="11">
        <v>387801</v>
      </c>
      <c r="H30" s="11">
        <v>205649</v>
      </c>
      <c r="I30" s="11">
        <v>231921</v>
      </c>
      <c r="J30" s="11">
        <v>0</v>
      </c>
      <c r="K30" s="11">
        <f>F30-I30-J30</f>
        <v>361529</v>
      </c>
    </row>
    <row r="31" spans="1:11" s="6" customFormat="1" ht="22.5" x14ac:dyDescent="0.25">
      <c r="A31" s="10" t="s">
        <v>207</v>
      </c>
      <c r="B31" s="10" t="s">
        <v>83</v>
      </c>
      <c r="C31" s="10" t="s">
        <v>84</v>
      </c>
      <c r="D31" s="11">
        <f>D32+D36</f>
        <v>2469100</v>
      </c>
      <c r="E31" s="11">
        <f>E32+E36</f>
        <v>3723640</v>
      </c>
      <c r="F31" s="11">
        <f>G31+H31</f>
        <v>3757021</v>
      </c>
      <c r="G31" s="11">
        <f>G32+G36</f>
        <v>80921</v>
      </c>
      <c r="H31" s="11">
        <f>H32+H36</f>
        <v>3676100</v>
      </c>
      <c r="I31" s="11">
        <f>I32+I36</f>
        <v>3676387</v>
      </c>
      <c r="J31" s="11">
        <f>J32+J36</f>
        <v>4</v>
      </c>
      <c r="K31" s="11">
        <f>F31-I31-J31</f>
        <v>80630</v>
      </c>
    </row>
    <row r="32" spans="1:11" s="6" customFormat="1" ht="22.5" x14ac:dyDescent="0.25">
      <c r="A32" s="10" t="s">
        <v>82</v>
      </c>
      <c r="B32" s="10" t="s">
        <v>86</v>
      </c>
      <c r="C32" s="10" t="s">
        <v>87</v>
      </c>
      <c r="D32" s="11">
        <f>+D33+D34+D35</f>
        <v>2268000</v>
      </c>
      <c r="E32" s="11">
        <f>+E33+E34+E35</f>
        <v>3622540</v>
      </c>
      <c r="F32" s="11">
        <f>G32+H32</f>
        <v>3616722</v>
      </c>
      <c r="G32" s="11">
        <f>+G33+G34+G35</f>
        <v>0</v>
      </c>
      <c r="H32" s="11">
        <f>+H33+H34+H35</f>
        <v>3616722</v>
      </c>
      <c r="I32" s="11">
        <f>+I33+I34+I35</f>
        <v>3616722</v>
      </c>
      <c r="J32" s="11">
        <f>+J33+J34+J35</f>
        <v>0</v>
      </c>
      <c r="K32" s="11">
        <f>F32-I32-J32</f>
        <v>0</v>
      </c>
    </row>
    <row r="33" spans="1:11" s="6" customFormat="1" ht="43.5" x14ac:dyDescent="0.25">
      <c r="A33" s="10" t="s">
        <v>208</v>
      </c>
      <c r="B33" s="10" t="s">
        <v>89</v>
      </c>
      <c r="C33" s="10" t="s">
        <v>90</v>
      </c>
      <c r="D33" s="11">
        <v>1090000</v>
      </c>
      <c r="E33" s="11">
        <v>1134000</v>
      </c>
      <c r="F33" s="11">
        <f>G33+H33</f>
        <v>1128182</v>
      </c>
      <c r="G33" s="11">
        <v>0</v>
      </c>
      <c r="H33" s="11">
        <v>1128182</v>
      </c>
      <c r="I33" s="11">
        <v>1128182</v>
      </c>
      <c r="J33" s="11">
        <v>0</v>
      </c>
      <c r="K33" s="11">
        <f>F33-I33-J33</f>
        <v>0</v>
      </c>
    </row>
    <row r="34" spans="1:11" s="6" customFormat="1" ht="22.5" x14ac:dyDescent="0.25">
      <c r="A34" s="10" t="s">
        <v>209</v>
      </c>
      <c r="B34" s="10" t="s">
        <v>92</v>
      </c>
      <c r="C34" s="10" t="s">
        <v>93</v>
      </c>
      <c r="D34" s="11">
        <v>10000</v>
      </c>
      <c r="E34" s="11">
        <v>10000</v>
      </c>
      <c r="F34" s="11">
        <f>G34+H34</f>
        <v>10000</v>
      </c>
      <c r="G34" s="11">
        <v>0</v>
      </c>
      <c r="H34" s="11">
        <v>10000</v>
      </c>
      <c r="I34" s="11">
        <v>10000</v>
      </c>
      <c r="J34" s="11">
        <v>0</v>
      </c>
      <c r="K34" s="11">
        <f>F34-I34-J34</f>
        <v>0</v>
      </c>
    </row>
    <row r="35" spans="1:11" s="6" customFormat="1" ht="22.5" x14ac:dyDescent="0.25">
      <c r="A35" s="10" t="s">
        <v>91</v>
      </c>
      <c r="B35" s="10" t="s">
        <v>95</v>
      </c>
      <c r="C35" s="10" t="s">
        <v>96</v>
      </c>
      <c r="D35" s="11">
        <v>1168000</v>
      </c>
      <c r="E35" s="11">
        <v>2478540</v>
      </c>
      <c r="F35" s="11">
        <f>G35+H35</f>
        <v>2478540</v>
      </c>
      <c r="G35" s="11">
        <v>0</v>
      </c>
      <c r="H35" s="11">
        <v>2478540</v>
      </c>
      <c r="I35" s="11">
        <v>2478540</v>
      </c>
      <c r="J35" s="11">
        <v>0</v>
      </c>
      <c r="K35" s="11">
        <f>F35-I35-J35</f>
        <v>0</v>
      </c>
    </row>
    <row r="36" spans="1:11" s="6" customFormat="1" ht="33" x14ac:dyDescent="0.25">
      <c r="A36" s="10" t="s">
        <v>210</v>
      </c>
      <c r="B36" s="10" t="s">
        <v>98</v>
      </c>
      <c r="C36" s="10" t="s">
        <v>99</v>
      </c>
      <c r="D36" s="11">
        <f>D37+D40</f>
        <v>201100</v>
      </c>
      <c r="E36" s="11">
        <f>E37+E40</f>
        <v>101100</v>
      </c>
      <c r="F36" s="11">
        <f>G36+H36</f>
        <v>140299</v>
      </c>
      <c r="G36" s="11">
        <f>G37+G40</f>
        <v>80921</v>
      </c>
      <c r="H36" s="11">
        <f>H37+H40</f>
        <v>59378</v>
      </c>
      <c r="I36" s="11">
        <f>I37+I40</f>
        <v>59665</v>
      </c>
      <c r="J36" s="11">
        <f>J37+J40</f>
        <v>4</v>
      </c>
      <c r="K36" s="11">
        <f>F36-I36-J36</f>
        <v>80630</v>
      </c>
    </row>
    <row r="37" spans="1:11" s="6" customFormat="1" ht="22.5" x14ac:dyDescent="0.25">
      <c r="A37" s="10" t="s">
        <v>211</v>
      </c>
      <c r="B37" s="10" t="s">
        <v>101</v>
      </c>
      <c r="C37" s="10" t="s">
        <v>102</v>
      </c>
      <c r="D37" s="11">
        <f>D38+D39</f>
        <v>201100</v>
      </c>
      <c r="E37" s="11">
        <f>E38+E39</f>
        <v>101100</v>
      </c>
      <c r="F37" s="11">
        <f>G37+H37</f>
        <v>140269</v>
      </c>
      <c r="G37" s="11">
        <f>G38+G39</f>
        <v>80891</v>
      </c>
      <c r="H37" s="11">
        <f>H38+H39</f>
        <v>59378</v>
      </c>
      <c r="I37" s="11">
        <f>I38+I39</f>
        <v>59665</v>
      </c>
      <c r="J37" s="11">
        <f>J38+J39</f>
        <v>0</v>
      </c>
      <c r="K37" s="11">
        <f>F37-I37-J37</f>
        <v>80604</v>
      </c>
    </row>
    <row r="38" spans="1:11" s="6" customFormat="1" ht="22.5" x14ac:dyDescent="0.25">
      <c r="A38" s="10" t="s">
        <v>97</v>
      </c>
      <c r="B38" s="10" t="s">
        <v>104</v>
      </c>
      <c r="C38" s="10" t="s">
        <v>105</v>
      </c>
      <c r="D38" s="11">
        <v>90000</v>
      </c>
      <c r="E38" s="11">
        <v>90000</v>
      </c>
      <c r="F38" s="11">
        <f>G38+H38</f>
        <v>101533</v>
      </c>
      <c r="G38" s="11">
        <v>50104</v>
      </c>
      <c r="H38" s="11">
        <v>51429</v>
      </c>
      <c r="I38" s="11">
        <v>59665</v>
      </c>
      <c r="J38" s="11">
        <v>0</v>
      </c>
      <c r="K38" s="11">
        <f>F38-I38-J38</f>
        <v>41868</v>
      </c>
    </row>
    <row r="39" spans="1:11" s="6" customFormat="1" ht="22.5" x14ac:dyDescent="0.25">
      <c r="A39" s="10" t="s">
        <v>100</v>
      </c>
      <c r="B39" s="10" t="s">
        <v>107</v>
      </c>
      <c r="C39" s="10" t="s">
        <v>108</v>
      </c>
      <c r="D39" s="11">
        <v>111100</v>
      </c>
      <c r="E39" s="11">
        <v>11100</v>
      </c>
      <c r="F39" s="11">
        <f>G39+H39</f>
        <v>38736</v>
      </c>
      <c r="G39" s="11">
        <v>30787</v>
      </c>
      <c r="H39" s="11">
        <v>7949</v>
      </c>
      <c r="I39" s="11">
        <v>0</v>
      </c>
      <c r="J39" s="11">
        <v>0</v>
      </c>
      <c r="K39" s="11">
        <f>F39-I39-J39</f>
        <v>38736</v>
      </c>
    </row>
    <row r="40" spans="1:11" s="6" customFormat="1" ht="22.5" x14ac:dyDescent="0.25">
      <c r="A40" s="10" t="s">
        <v>103</v>
      </c>
      <c r="B40" s="10" t="s">
        <v>110</v>
      </c>
      <c r="C40" s="10" t="s">
        <v>111</v>
      </c>
      <c r="D40" s="11">
        <v>0</v>
      </c>
      <c r="E40" s="11">
        <v>0</v>
      </c>
      <c r="F40" s="11">
        <f>G40+H40</f>
        <v>30</v>
      </c>
      <c r="G40" s="11">
        <v>30</v>
      </c>
      <c r="H40" s="11">
        <v>0</v>
      </c>
      <c r="I40" s="11">
        <v>0</v>
      </c>
      <c r="J40" s="11">
        <v>4</v>
      </c>
      <c r="K40" s="11">
        <f>F40-I40-J40</f>
        <v>26</v>
      </c>
    </row>
    <row r="41" spans="1:11" s="6" customFormat="1" ht="22.5" x14ac:dyDescent="0.25">
      <c r="A41" s="10" t="s">
        <v>109</v>
      </c>
      <c r="B41" s="10" t="s">
        <v>113</v>
      </c>
      <c r="C41" s="10" t="s">
        <v>114</v>
      </c>
      <c r="D41" s="11">
        <f>D42</f>
        <v>0</v>
      </c>
      <c r="E41" s="11">
        <f>E42</f>
        <v>0</v>
      </c>
      <c r="F41" s="11">
        <f>G41+H41</f>
        <v>2025</v>
      </c>
      <c r="G41" s="11">
        <f>G42</f>
        <v>2025</v>
      </c>
      <c r="H41" s="11">
        <f>H42</f>
        <v>0</v>
      </c>
      <c r="I41" s="11">
        <f>I42</f>
        <v>0</v>
      </c>
      <c r="J41" s="11">
        <f>J42</f>
        <v>248</v>
      </c>
      <c r="K41" s="11">
        <f>F41-I41-J41</f>
        <v>1777</v>
      </c>
    </row>
    <row r="42" spans="1:11" s="6" customFormat="1" x14ac:dyDescent="0.25">
      <c r="A42" s="10" t="s">
        <v>212</v>
      </c>
      <c r="B42" s="10" t="s">
        <v>116</v>
      </c>
      <c r="C42" s="10" t="s">
        <v>117</v>
      </c>
      <c r="D42" s="11">
        <f>D43</f>
        <v>0</v>
      </c>
      <c r="E42" s="11">
        <f>E43</f>
        <v>0</v>
      </c>
      <c r="F42" s="11">
        <f>G42+H42</f>
        <v>2025</v>
      </c>
      <c r="G42" s="11">
        <f>G43</f>
        <v>2025</v>
      </c>
      <c r="H42" s="11">
        <f>H43</f>
        <v>0</v>
      </c>
      <c r="I42" s="11">
        <f>I43</f>
        <v>0</v>
      </c>
      <c r="J42" s="11">
        <f>J43</f>
        <v>248</v>
      </c>
      <c r="K42" s="11">
        <f>F42-I42-J42</f>
        <v>1777</v>
      </c>
    </row>
    <row r="43" spans="1:11" s="6" customFormat="1" x14ac:dyDescent="0.25">
      <c r="A43" s="10" t="s">
        <v>112</v>
      </c>
      <c r="B43" s="10" t="s">
        <v>119</v>
      </c>
      <c r="C43" s="10" t="s">
        <v>120</v>
      </c>
      <c r="D43" s="11">
        <v>0</v>
      </c>
      <c r="E43" s="11">
        <v>0</v>
      </c>
      <c r="F43" s="11">
        <f>G43+H43</f>
        <v>2025</v>
      </c>
      <c r="G43" s="11">
        <v>2025</v>
      </c>
      <c r="H43" s="11">
        <v>0</v>
      </c>
      <c r="I43" s="11">
        <v>0</v>
      </c>
      <c r="J43" s="11">
        <v>248</v>
      </c>
      <c r="K43" s="11">
        <f>F43-I43-J43</f>
        <v>1777</v>
      </c>
    </row>
    <row r="44" spans="1:11" s="6" customFormat="1" x14ac:dyDescent="0.25">
      <c r="A44" s="10" t="s">
        <v>115</v>
      </c>
      <c r="B44" s="10" t="s">
        <v>122</v>
      </c>
      <c r="C44" s="10" t="s">
        <v>123</v>
      </c>
      <c r="D44" s="11">
        <f>D45+D50</f>
        <v>-268700</v>
      </c>
      <c r="E44" s="11">
        <f>E45+E50</f>
        <v>-315700</v>
      </c>
      <c r="F44" s="11">
        <f>G44+H44</f>
        <v>-126100</v>
      </c>
      <c r="G44" s="11">
        <f>G45+G50</f>
        <v>202116</v>
      </c>
      <c r="H44" s="11">
        <f>H45+H50</f>
        <v>-328216</v>
      </c>
      <c r="I44" s="11">
        <f>I45+I50</f>
        <v>-296150</v>
      </c>
      <c r="J44" s="11">
        <f>J45+J50</f>
        <v>0</v>
      </c>
      <c r="K44" s="11">
        <f>F44-I44-J44</f>
        <v>170050</v>
      </c>
    </row>
    <row r="45" spans="1:11" s="6" customFormat="1" ht="22.5" x14ac:dyDescent="0.25">
      <c r="A45" s="10" t="s">
        <v>118</v>
      </c>
      <c r="B45" s="10" t="s">
        <v>125</v>
      </c>
      <c r="C45" s="10" t="s">
        <v>126</v>
      </c>
      <c r="D45" s="11">
        <f>D46</f>
        <v>45300</v>
      </c>
      <c r="E45" s="11">
        <f>E46</f>
        <v>45300</v>
      </c>
      <c r="F45" s="11">
        <f>G45+H45</f>
        <v>40148</v>
      </c>
      <c r="G45" s="11">
        <f>G46</f>
        <v>14267</v>
      </c>
      <c r="H45" s="11">
        <f>H46</f>
        <v>25881</v>
      </c>
      <c r="I45" s="11">
        <f>I46</f>
        <v>40011</v>
      </c>
      <c r="J45" s="11">
        <f>J46</f>
        <v>0</v>
      </c>
      <c r="K45" s="11">
        <f>F45-I45-J45</f>
        <v>137</v>
      </c>
    </row>
    <row r="46" spans="1:11" s="6" customFormat="1" ht="22.5" x14ac:dyDescent="0.25">
      <c r="A46" s="10" t="s">
        <v>121</v>
      </c>
      <c r="B46" s="10" t="s">
        <v>128</v>
      </c>
      <c r="C46" s="10" t="s">
        <v>129</v>
      </c>
      <c r="D46" s="11">
        <f>+D47+D49</f>
        <v>45300</v>
      </c>
      <c r="E46" s="11">
        <f>+E47+E49</f>
        <v>45300</v>
      </c>
      <c r="F46" s="11">
        <f>G46+H46</f>
        <v>40148</v>
      </c>
      <c r="G46" s="11">
        <f>+G47+G49</f>
        <v>14267</v>
      </c>
      <c r="H46" s="11">
        <f>+H47+H49</f>
        <v>25881</v>
      </c>
      <c r="I46" s="11">
        <f>+I47+I49</f>
        <v>40011</v>
      </c>
      <c r="J46" s="11">
        <f>+J47+J49</f>
        <v>0</v>
      </c>
      <c r="K46" s="11">
        <f>F46-I46-J46</f>
        <v>137</v>
      </c>
    </row>
    <row r="47" spans="1:11" s="6" customFormat="1" x14ac:dyDescent="0.25">
      <c r="A47" s="10" t="s">
        <v>213</v>
      </c>
      <c r="B47" s="10" t="s">
        <v>131</v>
      </c>
      <c r="C47" s="10" t="s">
        <v>132</v>
      </c>
      <c r="D47" s="11">
        <f>+D48</f>
        <v>45300</v>
      </c>
      <c r="E47" s="11">
        <f>+E48</f>
        <v>45300</v>
      </c>
      <c r="F47" s="11">
        <f>G47+H47</f>
        <v>40071</v>
      </c>
      <c r="G47" s="11">
        <f>+G48</f>
        <v>14190</v>
      </c>
      <c r="H47" s="11">
        <f>+H48</f>
        <v>25881</v>
      </c>
      <c r="I47" s="11">
        <f>+I48</f>
        <v>40011</v>
      </c>
      <c r="J47" s="11">
        <f>+J48</f>
        <v>0</v>
      </c>
      <c r="K47" s="11">
        <f>F47-I47-J47</f>
        <v>60</v>
      </c>
    </row>
    <row r="48" spans="1:11" s="6" customFormat="1" ht="22.5" x14ac:dyDescent="0.25">
      <c r="A48" s="10" t="s">
        <v>130</v>
      </c>
      <c r="B48" s="10" t="s">
        <v>134</v>
      </c>
      <c r="C48" s="10" t="s">
        <v>135</v>
      </c>
      <c r="D48" s="11">
        <v>45300</v>
      </c>
      <c r="E48" s="11">
        <v>45300</v>
      </c>
      <c r="F48" s="11">
        <f>G48+H48</f>
        <v>40071</v>
      </c>
      <c r="G48" s="11">
        <v>14190</v>
      </c>
      <c r="H48" s="11">
        <v>25881</v>
      </c>
      <c r="I48" s="11">
        <v>40011</v>
      </c>
      <c r="J48" s="11">
        <v>0</v>
      </c>
      <c r="K48" s="11">
        <f>F48-I48-J48</f>
        <v>60</v>
      </c>
    </row>
    <row r="49" spans="1:11" s="6" customFormat="1" x14ac:dyDescent="0.25">
      <c r="A49" s="10" t="s">
        <v>214</v>
      </c>
      <c r="B49" s="10" t="s">
        <v>137</v>
      </c>
      <c r="C49" s="10" t="s">
        <v>138</v>
      </c>
      <c r="D49" s="11">
        <v>0</v>
      </c>
      <c r="E49" s="11">
        <v>0</v>
      </c>
      <c r="F49" s="11">
        <f>G49+H49</f>
        <v>77</v>
      </c>
      <c r="G49" s="11">
        <v>77</v>
      </c>
      <c r="H49" s="11">
        <v>0</v>
      </c>
      <c r="I49" s="11">
        <v>0</v>
      </c>
      <c r="J49" s="11">
        <v>0</v>
      </c>
      <c r="K49" s="11">
        <f>F49-I49-J49</f>
        <v>77</v>
      </c>
    </row>
    <row r="50" spans="1:11" s="6" customFormat="1" ht="22.5" x14ac:dyDescent="0.25">
      <c r="A50" s="10" t="s">
        <v>215</v>
      </c>
      <c r="B50" s="10" t="s">
        <v>140</v>
      </c>
      <c r="C50" s="10" t="s">
        <v>141</v>
      </c>
      <c r="D50" s="11">
        <f>+D51+D53+D56+D59</f>
        <v>-314000</v>
      </c>
      <c r="E50" s="11">
        <f>+E51+E53+E56+E59</f>
        <v>-361000</v>
      </c>
      <c r="F50" s="11">
        <f>G50+H50</f>
        <v>-166248</v>
      </c>
      <c r="G50" s="11">
        <f>+G51+G53+G56+G59</f>
        <v>187849</v>
      </c>
      <c r="H50" s="11">
        <f>+H51+H53+H56+H59</f>
        <v>-354097</v>
      </c>
      <c r="I50" s="11">
        <f>+I51+I53+I56+I59</f>
        <v>-336161</v>
      </c>
      <c r="J50" s="11">
        <f>+J51+J53+J56+J59</f>
        <v>0</v>
      </c>
      <c r="K50" s="11">
        <f>F50-I50-J50</f>
        <v>169913</v>
      </c>
    </row>
    <row r="51" spans="1:11" s="6" customFormat="1" ht="22.5" x14ac:dyDescent="0.25">
      <c r="A51" s="10" t="s">
        <v>216</v>
      </c>
      <c r="B51" s="10" t="s">
        <v>143</v>
      </c>
      <c r="C51" s="10" t="s">
        <v>144</v>
      </c>
      <c r="D51" s="11">
        <f>D52</f>
        <v>4230</v>
      </c>
      <c r="E51" s="11">
        <f>E52</f>
        <v>7230</v>
      </c>
      <c r="F51" s="11">
        <f>G51+H51</f>
        <v>7174</v>
      </c>
      <c r="G51" s="11">
        <f>G52</f>
        <v>0</v>
      </c>
      <c r="H51" s="11">
        <f>H52</f>
        <v>7174</v>
      </c>
      <c r="I51" s="11">
        <f>I52</f>
        <v>7174</v>
      </c>
      <c r="J51" s="11">
        <f>J52</f>
        <v>0</v>
      </c>
      <c r="K51" s="11">
        <f>F51-I51-J51</f>
        <v>0</v>
      </c>
    </row>
    <row r="52" spans="1:11" s="6" customFormat="1" x14ac:dyDescent="0.25">
      <c r="A52" s="10" t="s">
        <v>217</v>
      </c>
      <c r="B52" s="10" t="s">
        <v>146</v>
      </c>
      <c r="C52" s="10" t="s">
        <v>147</v>
      </c>
      <c r="D52" s="11">
        <v>4230</v>
      </c>
      <c r="E52" s="11">
        <v>7230</v>
      </c>
      <c r="F52" s="11">
        <f>G52+H52</f>
        <v>7174</v>
      </c>
      <c r="G52" s="11">
        <v>0</v>
      </c>
      <c r="H52" s="11">
        <v>7174</v>
      </c>
      <c r="I52" s="11">
        <v>7174</v>
      </c>
      <c r="J52" s="11">
        <v>0</v>
      </c>
      <c r="K52" s="11">
        <f>F52-I52-J52</f>
        <v>0</v>
      </c>
    </row>
    <row r="53" spans="1:11" s="6" customFormat="1" ht="22.5" x14ac:dyDescent="0.25">
      <c r="A53" s="10" t="s">
        <v>145</v>
      </c>
      <c r="B53" s="10" t="s">
        <v>149</v>
      </c>
      <c r="C53" s="10" t="s">
        <v>150</v>
      </c>
      <c r="D53" s="11">
        <f>D54</f>
        <v>154970</v>
      </c>
      <c r="E53" s="11">
        <f>E54</f>
        <v>154970</v>
      </c>
      <c r="F53" s="11">
        <f>G53+H53</f>
        <v>198751</v>
      </c>
      <c r="G53" s="11">
        <f>G54</f>
        <v>155186</v>
      </c>
      <c r="H53" s="11">
        <f>H54</f>
        <v>43565</v>
      </c>
      <c r="I53" s="11">
        <f>I54</f>
        <v>56601</v>
      </c>
      <c r="J53" s="11">
        <f>J54</f>
        <v>0</v>
      </c>
      <c r="K53" s="11">
        <f>F53-I53-J53</f>
        <v>142150</v>
      </c>
    </row>
    <row r="54" spans="1:11" s="6" customFormat="1" ht="22.5" x14ac:dyDescent="0.25">
      <c r="A54" s="10" t="s">
        <v>218</v>
      </c>
      <c r="B54" s="10" t="s">
        <v>152</v>
      </c>
      <c r="C54" s="10" t="s">
        <v>153</v>
      </c>
      <c r="D54" s="11">
        <f>D55</f>
        <v>154970</v>
      </c>
      <c r="E54" s="11">
        <f>E55</f>
        <v>154970</v>
      </c>
      <c r="F54" s="11">
        <f>G54+H54</f>
        <v>198751</v>
      </c>
      <c r="G54" s="11">
        <f>G55</f>
        <v>155186</v>
      </c>
      <c r="H54" s="11">
        <f>H55</f>
        <v>43565</v>
      </c>
      <c r="I54" s="11">
        <f>I55</f>
        <v>56601</v>
      </c>
      <c r="J54" s="11">
        <f>J55</f>
        <v>0</v>
      </c>
      <c r="K54" s="11">
        <f>F54-I54-J54</f>
        <v>142150</v>
      </c>
    </row>
    <row r="55" spans="1:11" s="6" customFormat="1" ht="22.5" x14ac:dyDescent="0.25">
      <c r="A55" s="10" t="s">
        <v>148</v>
      </c>
      <c r="B55" s="10" t="s">
        <v>155</v>
      </c>
      <c r="C55" s="10" t="s">
        <v>156</v>
      </c>
      <c r="D55" s="11">
        <v>154970</v>
      </c>
      <c r="E55" s="11">
        <v>154970</v>
      </c>
      <c r="F55" s="11">
        <f>G55+H55</f>
        <v>198751</v>
      </c>
      <c r="G55" s="11">
        <v>155186</v>
      </c>
      <c r="H55" s="11">
        <v>43565</v>
      </c>
      <c r="I55" s="11">
        <v>56601</v>
      </c>
      <c r="J55" s="11">
        <v>0</v>
      </c>
      <c r="K55" s="11">
        <f>F55-I55-J55</f>
        <v>142150</v>
      </c>
    </row>
    <row r="56" spans="1:11" s="6" customFormat="1" ht="33" x14ac:dyDescent="0.25">
      <c r="A56" s="10" t="s">
        <v>219</v>
      </c>
      <c r="B56" s="10" t="s">
        <v>158</v>
      </c>
      <c r="C56" s="10" t="s">
        <v>159</v>
      </c>
      <c r="D56" s="11">
        <f>+D57+D58</f>
        <v>95800</v>
      </c>
      <c r="E56" s="11">
        <f>+E57+E58</f>
        <v>95800</v>
      </c>
      <c r="F56" s="11">
        <f>G56+H56</f>
        <v>91405</v>
      </c>
      <c r="G56" s="11">
        <f>+G57+G58</f>
        <v>32663</v>
      </c>
      <c r="H56" s="11">
        <f>+H57+H58</f>
        <v>58742</v>
      </c>
      <c r="I56" s="11">
        <f>+I57+I58</f>
        <v>63642</v>
      </c>
      <c r="J56" s="11">
        <f>+J57+J58</f>
        <v>0</v>
      </c>
      <c r="K56" s="11">
        <f>F56-I56-J56</f>
        <v>27763</v>
      </c>
    </row>
    <row r="57" spans="1:11" s="6" customFormat="1" x14ac:dyDescent="0.25">
      <c r="A57" s="10" t="s">
        <v>220</v>
      </c>
      <c r="B57" s="10" t="s">
        <v>161</v>
      </c>
      <c r="C57" s="10" t="s">
        <v>162</v>
      </c>
      <c r="D57" s="11">
        <v>95800</v>
      </c>
      <c r="E57" s="11">
        <v>95800</v>
      </c>
      <c r="F57" s="11">
        <f>G57+H57</f>
        <v>87793</v>
      </c>
      <c r="G57" s="11">
        <v>30827</v>
      </c>
      <c r="H57" s="11">
        <v>56966</v>
      </c>
      <c r="I57" s="11">
        <v>61866</v>
      </c>
      <c r="J57" s="11">
        <v>0</v>
      </c>
      <c r="K57" s="11">
        <f>F57-I57-J57</f>
        <v>25927</v>
      </c>
    </row>
    <row r="58" spans="1:11" s="6" customFormat="1" x14ac:dyDescent="0.25">
      <c r="A58" s="10" t="s">
        <v>221</v>
      </c>
      <c r="B58" s="10" t="s">
        <v>164</v>
      </c>
      <c r="C58" s="10" t="s">
        <v>165</v>
      </c>
      <c r="D58" s="11">
        <v>0</v>
      </c>
      <c r="E58" s="11">
        <v>0</v>
      </c>
      <c r="F58" s="11">
        <f>G58+H58</f>
        <v>3612</v>
      </c>
      <c r="G58" s="11">
        <v>1836</v>
      </c>
      <c r="H58" s="11">
        <v>1776</v>
      </c>
      <c r="I58" s="11">
        <v>1776</v>
      </c>
      <c r="J58" s="11">
        <v>0</v>
      </c>
      <c r="K58" s="11">
        <f>F58-I58-J58</f>
        <v>1836</v>
      </c>
    </row>
    <row r="59" spans="1:11" s="6" customFormat="1" ht="22.5" x14ac:dyDescent="0.25">
      <c r="A59" s="10" t="s">
        <v>222</v>
      </c>
      <c r="B59" s="10" t="s">
        <v>223</v>
      </c>
      <c r="C59" s="10" t="s">
        <v>224</v>
      </c>
      <c r="D59" s="11">
        <f>+D60</f>
        <v>-569000</v>
      </c>
      <c r="E59" s="11">
        <f>+E60</f>
        <v>-619000</v>
      </c>
      <c r="F59" s="11">
        <f>G59+H59</f>
        <v>-463578</v>
      </c>
      <c r="G59" s="11">
        <f>+G60</f>
        <v>0</v>
      </c>
      <c r="H59" s="11">
        <f>+H60</f>
        <v>-463578</v>
      </c>
      <c r="I59" s="11">
        <f>+I60</f>
        <v>-463578</v>
      </c>
      <c r="J59" s="11">
        <f>+J60</f>
        <v>0</v>
      </c>
      <c r="K59" s="11">
        <f>F59-I59-J59</f>
        <v>0</v>
      </c>
    </row>
    <row r="60" spans="1:11" s="6" customFormat="1" ht="33" x14ac:dyDescent="0.25">
      <c r="A60" s="10" t="s">
        <v>225</v>
      </c>
      <c r="B60" s="10" t="s">
        <v>167</v>
      </c>
      <c r="C60" s="10" t="s">
        <v>168</v>
      </c>
      <c r="D60" s="11">
        <v>-569000</v>
      </c>
      <c r="E60" s="11">
        <v>-619000</v>
      </c>
      <c r="F60" s="11">
        <f>G60+H60</f>
        <v>-463578</v>
      </c>
      <c r="G60" s="11">
        <v>0</v>
      </c>
      <c r="H60" s="11">
        <v>-463578</v>
      </c>
      <c r="I60" s="11">
        <v>-463578</v>
      </c>
      <c r="J60" s="11">
        <v>0</v>
      </c>
      <c r="K60" s="11">
        <f>F60-I60-J60</f>
        <v>0</v>
      </c>
    </row>
    <row r="61" spans="1:11" s="6" customFormat="1" x14ac:dyDescent="0.25">
      <c r="A61" s="10" t="s">
        <v>226</v>
      </c>
      <c r="B61" s="10" t="s">
        <v>182</v>
      </c>
      <c r="C61" s="10" t="s">
        <v>183</v>
      </c>
      <c r="D61" s="11">
        <f>D62</f>
        <v>55570</v>
      </c>
      <c r="E61" s="11">
        <f>E62</f>
        <v>362870</v>
      </c>
      <c r="F61" s="11">
        <f>G61+H61</f>
        <v>366720</v>
      </c>
      <c r="G61" s="11">
        <f>G62</f>
        <v>0</v>
      </c>
      <c r="H61" s="11">
        <f>H62</f>
        <v>366720</v>
      </c>
      <c r="I61" s="11">
        <f>I62</f>
        <v>366720</v>
      </c>
      <c r="J61" s="11">
        <f>J62</f>
        <v>0</v>
      </c>
      <c r="K61" s="11">
        <f>F61-I61-J61</f>
        <v>0</v>
      </c>
    </row>
    <row r="62" spans="1:11" s="6" customFormat="1" ht="22.5" x14ac:dyDescent="0.25">
      <c r="A62" s="10" t="s">
        <v>227</v>
      </c>
      <c r="B62" s="10" t="s">
        <v>185</v>
      </c>
      <c r="C62" s="10" t="s">
        <v>186</v>
      </c>
      <c r="D62" s="11">
        <f>D63</f>
        <v>55570</v>
      </c>
      <c r="E62" s="11">
        <f>E63</f>
        <v>362870</v>
      </c>
      <c r="F62" s="11">
        <f>G62+H62</f>
        <v>366720</v>
      </c>
      <c r="G62" s="11">
        <f>G63</f>
        <v>0</v>
      </c>
      <c r="H62" s="11">
        <f>H63</f>
        <v>366720</v>
      </c>
      <c r="I62" s="11">
        <f>I63</f>
        <v>366720</v>
      </c>
      <c r="J62" s="11">
        <f>J63</f>
        <v>0</v>
      </c>
      <c r="K62" s="11">
        <f>F62-I62-J62</f>
        <v>0</v>
      </c>
    </row>
    <row r="63" spans="1:11" s="6" customFormat="1" ht="96" x14ac:dyDescent="0.25">
      <c r="A63" s="10" t="s">
        <v>228</v>
      </c>
      <c r="B63" s="10" t="s">
        <v>188</v>
      </c>
      <c r="C63" s="10" t="s">
        <v>189</v>
      </c>
      <c r="D63" s="11">
        <f>+D64+D65</f>
        <v>55570</v>
      </c>
      <c r="E63" s="11">
        <f>+E64+E65</f>
        <v>362870</v>
      </c>
      <c r="F63" s="11">
        <f>G63+H63</f>
        <v>366720</v>
      </c>
      <c r="G63" s="11">
        <f>+G64+G65</f>
        <v>0</v>
      </c>
      <c r="H63" s="11">
        <f>+H64+H65</f>
        <v>366720</v>
      </c>
      <c r="I63" s="11">
        <f>+I64+I65</f>
        <v>366720</v>
      </c>
      <c r="J63" s="11">
        <f>+J64+J65</f>
        <v>0</v>
      </c>
      <c r="K63" s="11">
        <f>F63-I63-J63</f>
        <v>0</v>
      </c>
    </row>
    <row r="64" spans="1:11" s="6" customFormat="1" ht="43.5" x14ac:dyDescent="0.25">
      <c r="A64" s="10" t="s">
        <v>175</v>
      </c>
      <c r="B64" s="10" t="s">
        <v>191</v>
      </c>
      <c r="C64" s="10" t="s">
        <v>192</v>
      </c>
      <c r="D64" s="11">
        <v>570</v>
      </c>
      <c r="E64" s="11">
        <v>302870</v>
      </c>
      <c r="F64" s="11">
        <f>G64+H64</f>
        <v>302868</v>
      </c>
      <c r="G64" s="11">
        <v>0</v>
      </c>
      <c r="H64" s="11">
        <v>302868</v>
      </c>
      <c r="I64" s="11">
        <v>302868</v>
      </c>
      <c r="J64" s="11">
        <v>0</v>
      </c>
      <c r="K64" s="11">
        <f>F64-I64-J64</f>
        <v>0</v>
      </c>
    </row>
    <row r="65" spans="1:12" s="6" customFormat="1" ht="22.5" x14ac:dyDescent="0.25">
      <c r="A65" s="10" t="s">
        <v>229</v>
      </c>
      <c r="B65" s="10" t="s">
        <v>194</v>
      </c>
      <c r="C65" s="10" t="s">
        <v>195</v>
      </c>
      <c r="D65" s="11">
        <v>55000</v>
      </c>
      <c r="E65" s="11">
        <v>60000</v>
      </c>
      <c r="F65" s="11">
        <f>G65+H65</f>
        <v>63852</v>
      </c>
      <c r="G65" s="11">
        <v>0</v>
      </c>
      <c r="H65" s="11">
        <v>63852</v>
      </c>
      <c r="I65" s="11">
        <v>63852</v>
      </c>
      <c r="J65" s="11">
        <v>0</v>
      </c>
      <c r="K65" s="11">
        <f>F65-I65-J65</f>
        <v>0</v>
      </c>
    </row>
    <row r="66" spans="1:12" s="6" customFormat="1" x14ac:dyDescent="0.25">
      <c r="A66" s="8"/>
      <c r="B66" s="8"/>
      <c r="C66" s="8"/>
      <c r="D66" s="9"/>
      <c r="E66" s="9"/>
      <c r="F66" s="9"/>
      <c r="G66" s="9"/>
      <c r="H66" s="9"/>
      <c r="I66" s="9"/>
      <c r="J66" s="9"/>
      <c r="K66" s="9"/>
    </row>
    <row r="67" spans="1:12" x14ac:dyDescent="0.25">
      <c r="A67" s="13" t="s">
        <v>199</v>
      </c>
      <c r="B67" s="13"/>
      <c r="C67" s="13"/>
      <c r="D67" s="13"/>
      <c r="E67" s="13"/>
      <c r="F67" s="13"/>
      <c r="G67" s="13"/>
      <c r="H67" s="13"/>
      <c r="I67" s="13" t="s">
        <v>201</v>
      </c>
      <c r="J67" s="13"/>
      <c r="K67" s="13"/>
      <c r="L67" s="13"/>
    </row>
    <row r="68" spans="1:12" x14ac:dyDescent="0.25">
      <c r="A68" s="3" t="s">
        <v>200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133" spans="1:20" x14ac:dyDescent="0.25">
      <c r="A133" s="12"/>
      <c r="B133" s="12"/>
      <c r="C133" s="12"/>
      <c r="D133" s="12"/>
      <c r="I133" s="12"/>
      <c r="J133" s="12"/>
      <c r="K133" s="12"/>
      <c r="L133" s="12"/>
      <c r="Q133" s="12"/>
      <c r="R133" s="12"/>
      <c r="S133" s="12"/>
      <c r="T133" s="12"/>
    </row>
  </sheetData>
  <mergeCells count="22">
    <mergeCell ref="A67:D67"/>
    <mergeCell ref="A68:D68"/>
    <mergeCell ref="E67:H67"/>
    <mergeCell ref="E68:H68"/>
    <mergeCell ref="I67:L67"/>
    <mergeCell ref="I68:L68"/>
    <mergeCell ref="F7:F9"/>
    <mergeCell ref="G7:G9"/>
    <mergeCell ref="H7:H9"/>
    <mergeCell ref="I6:I9"/>
    <mergeCell ref="J6:J9"/>
    <mergeCell ref="K6:K9"/>
    <mergeCell ref="A1:K1"/>
    <mergeCell ref="A2:K2"/>
    <mergeCell ref="A3:K3"/>
    <mergeCell ref="A4:K4"/>
    <mergeCell ref="A6:B9"/>
    <mergeCell ref="A10:B10"/>
    <mergeCell ref="C6:C9"/>
    <mergeCell ref="D6:D9"/>
    <mergeCell ref="E6:E9"/>
    <mergeCell ref="F6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B03D9-7394-4831-997A-C8BC6E587CBD}">
  <dimension ref="A1:T49"/>
  <sheetViews>
    <sheetView tabSelected="1" topLeftCell="B1" workbookViewId="0"/>
  </sheetViews>
  <sheetFormatPr defaultRowHeight="15" x14ac:dyDescent="0.25"/>
  <cols>
    <col min="1" max="1" width="3" hidden="1" customWidth="1"/>
    <col min="2" max="2" width="41.85546875" customWidth="1"/>
    <col min="3" max="3" width="11.7109375" customWidth="1"/>
    <col min="4" max="11" width="14.42578125" customWidth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69.95" customHeight="1" x14ac:dyDescent="0.25">
      <c r="A3" s="4" t="s">
        <v>230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5.75" thickBot="1" x14ac:dyDescent="0.3"/>
    <row r="6" spans="1:11" s="6" customFormat="1" ht="15.75" thickBot="1" x14ac:dyDescent="0.3">
      <c r="A6" s="5" t="s">
        <v>4</v>
      </c>
      <c r="B6" s="5"/>
      <c r="C6" s="5" t="s">
        <v>6</v>
      </c>
      <c r="D6" s="5" t="s">
        <v>8</v>
      </c>
      <c r="E6" s="5" t="s">
        <v>9</v>
      </c>
      <c r="F6" s="5" t="s">
        <v>10</v>
      </c>
      <c r="G6" s="5"/>
      <c r="H6" s="5"/>
      <c r="I6" s="5" t="s">
        <v>15</v>
      </c>
      <c r="J6" s="5" t="s">
        <v>16</v>
      </c>
      <c r="K6" s="5" t="s">
        <v>17</v>
      </c>
    </row>
    <row r="7" spans="1:11" s="6" customFormat="1" ht="15.75" thickBot="1" x14ac:dyDescent="0.3">
      <c r="A7" s="5"/>
      <c r="B7" s="5"/>
      <c r="C7" s="5"/>
      <c r="D7" s="5"/>
      <c r="E7" s="5"/>
      <c r="F7" s="5" t="s">
        <v>11</v>
      </c>
      <c r="G7" s="5" t="s">
        <v>13</v>
      </c>
      <c r="H7" s="5" t="s">
        <v>14</v>
      </c>
      <c r="I7" s="5"/>
      <c r="J7" s="5"/>
      <c r="K7" s="5"/>
    </row>
    <row r="8" spans="1:11" s="6" customFormat="1" ht="15.75" thickBot="1" x14ac:dyDescent="0.3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s="6" customFormat="1" ht="15.75" thickBo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s="6" customFormat="1" ht="15.75" thickBot="1" x14ac:dyDescent="0.3">
      <c r="A10" s="5" t="s">
        <v>5</v>
      </c>
      <c r="B10" s="5"/>
      <c r="C10" s="7" t="s">
        <v>7</v>
      </c>
      <c r="D10" s="7">
        <v>1</v>
      </c>
      <c r="E10" s="7">
        <v>2</v>
      </c>
      <c r="F10" s="7" t="s">
        <v>12</v>
      </c>
      <c r="G10" s="7">
        <v>4</v>
      </c>
      <c r="H10" s="7">
        <v>5</v>
      </c>
      <c r="I10" s="7">
        <v>6</v>
      </c>
      <c r="J10" s="7">
        <v>7</v>
      </c>
      <c r="K10" s="7" t="s">
        <v>18</v>
      </c>
    </row>
    <row r="11" spans="1:11" s="6" customFormat="1" ht="22.5" x14ac:dyDescent="0.25">
      <c r="A11" s="10" t="s">
        <v>19</v>
      </c>
      <c r="B11" s="10" t="s">
        <v>231</v>
      </c>
      <c r="C11" s="10" t="s">
        <v>21</v>
      </c>
      <c r="D11" s="11">
        <f>D12+D17+D20</f>
        <v>674630</v>
      </c>
      <c r="E11" s="11">
        <f>E12+E17+E20</f>
        <v>790230</v>
      </c>
      <c r="F11" s="11">
        <f>G11+H11</f>
        <v>608932</v>
      </c>
      <c r="G11" s="11">
        <f>G12+G17+G20</f>
        <v>0</v>
      </c>
      <c r="H11" s="11">
        <f>H12+H17+H20</f>
        <v>608932</v>
      </c>
      <c r="I11" s="11">
        <f>I12+I17+I20</f>
        <v>608932</v>
      </c>
      <c r="J11" s="11">
        <f>J12+J17+J20</f>
        <v>0</v>
      </c>
      <c r="K11" s="11">
        <f>F11-I11-J11</f>
        <v>0</v>
      </c>
    </row>
    <row r="12" spans="1:11" s="6" customFormat="1" x14ac:dyDescent="0.25">
      <c r="A12" s="10" t="s">
        <v>22</v>
      </c>
      <c r="B12" s="10" t="s">
        <v>26</v>
      </c>
      <c r="C12" s="10" t="s">
        <v>27</v>
      </c>
      <c r="D12" s="11">
        <f>+D13</f>
        <v>569000</v>
      </c>
      <c r="E12" s="11">
        <f>+E13</f>
        <v>619000</v>
      </c>
      <c r="F12" s="11">
        <f>G12+H12</f>
        <v>463578</v>
      </c>
      <c r="G12" s="11">
        <f>+G13</f>
        <v>0</v>
      </c>
      <c r="H12" s="11">
        <f>+H13</f>
        <v>463578</v>
      </c>
      <c r="I12" s="11">
        <f>+I13</f>
        <v>463578</v>
      </c>
      <c r="J12" s="11">
        <f>+J13</f>
        <v>0</v>
      </c>
      <c r="K12" s="11">
        <f>F12-I12-J12</f>
        <v>0</v>
      </c>
    </row>
    <row r="13" spans="1:11" s="6" customFormat="1" x14ac:dyDescent="0.25">
      <c r="A13" s="10" t="s">
        <v>232</v>
      </c>
      <c r="B13" s="10" t="s">
        <v>122</v>
      </c>
      <c r="C13" s="10" t="s">
        <v>123</v>
      </c>
      <c r="D13" s="11">
        <f>+D14</f>
        <v>569000</v>
      </c>
      <c r="E13" s="11">
        <f>+E14</f>
        <v>619000</v>
      </c>
      <c r="F13" s="11">
        <f>G13+H13</f>
        <v>463578</v>
      </c>
      <c r="G13" s="11">
        <f>+G14</f>
        <v>0</v>
      </c>
      <c r="H13" s="11">
        <f>+H14</f>
        <v>463578</v>
      </c>
      <c r="I13" s="11">
        <f>+I14</f>
        <v>463578</v>
      </c>
      <c r="J13" s="11">
        <f>+J14</f>
        <v>0</v>
      </c>
      <c r="K13" s="11">
        <f>F13-I13-J13</f>
        <v>0</v>
      </c>
    </row>
    <row r="14" spans="1:11" s="6" customFormat="1" ht="22.5" x14ac:dyDescent="0.25">
      <c r="A14" s="10" t="s">
        <v>204</v>
      </c>
      <c r="B14" s="10" t="s">
        <v>140</v>
      </c>
      <c r="C14" s="10" t="s">
        <v>141</v>
      </c>
      <c r="D14" s="11">
        <f>+D15</f>
        <v>569000</v>
      </c>
      <c r="E14" s="11">
        <f>+E15</f>
        <v>619000</v>
      </c>
      <c r="F14" s="11">
        <f>G14+H14</f>
        <v>463578</v>
      </c>
      <c r="G14" s="11">
        <f>+G15</f>
        <v>0</v>
      </c>
      <c r="H14" s="11">
        <f>+H15</f>
        <v>463578</v>
      </c>
      <c r="I14" s="11">
        <f>+I15</f>
        <v>463578</v>
      </c>
      <c r="J14" s="11">
        <f>+J15</f>
        <v>0</v>
      </c>
      <c r="K14" s="11">
        <f>F14-I14-J14</f>
        <v>0</v>
      </c>
    </row>
    <row r="15" spans="1:11" s="6" customFormat="1" ht="22.5" x14ac:dyDescent="0.25">
      <c r="A15" s="10" t="s">
        <v>233</v>
      </c>
      <c r="B15" s="10" t="s">
        <v>223</v>
      </c>
      <c r="C15" s="10" t="s">
        <v>224</v>
      </c>
      <c r="D15" s="11">
        <f>+D16</f>
        <v>569000</v>
      </c>
      <c r="E15" s="11">
        <f>+E16</f>
        <v>619000</v>
      </c>
      <c r="F15" s="11">
        <f>G15+H15</f>
        <v>463578</v>
      </c>
      <c r="G15" s="11">
        <f>+G16</f>
        <v>0</v>
      </c>
      <c r="H15" s="11">
        <f>+H16</f>
        <v>463578</v>
      </c>
      <c r="I15" s="11">
        <f>+I16</f>
        <v>463578</v>
      </c>
      <c r="J15" s="11">
        <f>+J16</f>
        <v>0</v>
      </c>
      <c r="K15" s="11">
        <f>F15-I15-J15</f>
        <v>0</v>
      </c>
    </row>
    <row r="16" spans="1:11" s="6" customFormat="1" x14ac:dyDescent="0.25">
      <c r="A16" s="10" t="s">
        <v>234</v>
      </c>
      <c r="B16" s="10" t="s">
        <v>170</v>
      </c>
      <c r="C16" s="10" t="s">
        <v>171</v>
      </c>
      <c r="D16" s="11">
        <v>569000</v>
      </c>
      <c r="E16" s="11">
        <v>619000</v>
      </c>
      <c r="F16" s="11">
        <f>G16+H16</f>
        <v>463578</v>
      </c>
      <c r="G16" s="11">
        <v>0</v>
      </c>
      <c r="H16" s="11">
        <v>463578</v>
      </c>
      <c r="I16" s="11">
        <v>463578</v>
      </c>
      <c r="J16" s="11">
        <v>0</v>
      </c>
      <c r="K16" s="11">
        <f>F16-I16-J16</f>
        <v>0</v>
      </c>
    </row>
    <row r="17" spans="1:12" s="6" customFormat="1" ht="22.5" x14ac:dyDescent="0.25">
      <c r="A17" s="10" t="s">
        <v>73</v>
      </c>
      <c r="B17" s="10" t="s">
        <v>173</v>
      </c>
      <c r="C17" s="10" t="s">
        <v>174</v>
      </c>
      <c r="D17" s="11">
        <f>D18</f>
        <v>25830</v>
      </c>
      <c r="E17" s="11">
        <f>E18</f>
        <v>25830</v>
      </c>
      <c r="F17" s="11">
        <f>G17+H17</f>
        <v>0</v>
      </c>
      <c r="G17" s="11">
        <f>G18</f>
        <v>0</v>
      </c>
      <c r="H17" s="11">
        <f>H18</f>
        <v>0</v>
      </c>
      <c r="I17" s="11">
        <f>I18</f>
        <v>0</v>
      </c>
      <c r="J17" s="11">
        <f>J18</f>
        <v>0</v>
      </c>
      <c r="K17" s="11">
        <f>F17-I17-J17</f>
        <v>0</v>
      </c>
    </row>
    <row r="18" spans="1:12" s="6" customFormat="1" ht="43.5" x14ac:dyDescent="0.25">
      <c r="A18" s="10" t="s">
        <v>76</v>
      </c>
      <c r="B18" s="10" t="s">
        <v>176</v>
      </c>
      <c r="C18" s="10" t="s">
        <v>177</v>
      </c>
      <c r="D18" s="11">
        <f>+D19</f>
        <v>25830</v>
      </c>
      <c r="E18" s="11">
        <f>+E19</f>
        <v>25830</v>
      </c>
      <c r="F18" s="11">
        <f>G18+H18</f>
        <v>0</v>
      </c>
      <c r="G18" s="11">
        <f>+G19</f>
        <v>0</v>
      </c>
      <c r="H18" s="11">
        <f>+H19</f>
        <v>0</v>
      </c>
      <c r="I18" s="11">
        <f>+I19</f>
        <v>0</v>
      </c>
      <c r="J18" s="11">
        <f>+J19</f>
        <v>0</v>
      </c>
      <c r="K18" s="11">
        <f>F18-I18-J18</f>
        <v>0</v>
      </c>
    </row>
    <row r="19" spans="1:12" s="6" customFormat="1" ht="33" x14ac:dyDescent="0.25">
      <c r="A19" s="10" t="s">
        <v>235</v>
      </c>
      <c r="B19" s="10" t="s">
        <v>179</v>
      </c>
      <c r="C19" s="10" t="s">
        <v>180</v>
      </c>
      <c r="D19" s="11">
        <v>25830</v>
      </c>
      <c r="E19" s="11">
        <v>25830</v>
      </c>
      <c r="F19" s="11">
        <f>G19+H19</f>
        <v>0</v>
      </c>
      <c r="G19" s="11">
        <v>0</v>
      </c>
      <c r="H19" s="11">
        <v>0</v>
      </c>
      <c r="I19" s="11">
        <v>0</v>
      </c>
      <c r="J19" s="11">
        <v>0</v>
      </c>
      <c r="K19" s="11">
        <f>F19-I19-J19</f>
        <v>0</v>
      </c>
    </row>
    <row r="20" spans="1:12" s="6" customFormat="1" x14ac:dyDescent="0.25">
      <c r="A20" s="10" t="s">
        <v>209</v>
      </c>
      <c r="B20" s="10" t="s">
        <v>182</v>
      </c>
      <c r="C20" s="10" t="s">
        <v>183</v>
      </c>
      <c r="D20" s="11">
        <f>D21</f>
        <v>79800</v>
      </c>
      <c r="E20" s="11">
        <f>E21</f>
        <v>145400</v>
      </c>
      <c r="F20" s="11">
        <f>G20+H20</f>
        <v>145354</v>
      </c>
      <c r="G20" s="11">
        <f>G21</f>
        <v>0</v>
      </c>
      <c r="H20" s="11">
        <f>H21</f>
        <v>145354</v>
      </c>
      <c r="I20" s="11">
        <f>I21</f>
        <v>145354</v>
      </c>
      <c r="J20" s="11">
        <f>J21</f>
        <v>0</v>
      </c>
      <c r="K20" s="11">
        <f>F20-I20-J20</f>
        <v>0</v>
      </c>
    </row>
    <row r="21" spans="1:12" s="6" customFormat="1" ht="22.5" x14ac:dyDescent="0.25">
      <c r="A21" s="10" t="s">
        <v>91</v>
      </c>
      <c r="B21" s="10" t="s">
        <v>185</v>
      </c>
      <c r="C21" s="10" t="s">
        <v>186</v>
      </c>
      <c r="D21" s="11">
        <f>D22</f>
        <v>79800</v>
      </c>
      <c r="E21" s="11">
        <f>E22</f>
        <v>145400</v>
      </c>
      <c r="F21" s="11">
        <f>G21+H21</f>
        <v>145354</v>
      </c>
      <c r="G21" s="11">
        <f>G22</f>
        <v>0</v>
      </c>
      <c r="H21" s="11">
        <f>H22</f>
        <v>145354</v>
      </c>
      <c r="I21" s="11">
        <f>I22</f>
        <v>145354</v>
      </c>
      <c r="J21" s="11">
        <f>J22</f>
        <v>0</v>
      </c>
      <c r="K21" s="11">
        <f>F21-I21-J21</f>
        <v>0</v>
      </c>
    </row>
    <row r="22" spans="1:12" s="6" customFormat="1" ht="96" x14ac:dyDescent="0.25">
      <c r="A22" s="10" t="s">
        <v>94</v>
      </c>
      <c r="B22" s="10" t="s">
        <v>188</v>
      </c>
      <c r="C22" s="10" t="s">
        <v>189</v>
      </c>
      <c r="D22" s="11">
        <f>+D23</f>
        <v>79800</v>
      </c>
      <c r="E22" s="11">
        <f>+E23</f>
        <v>145400</v>
      </c>
      <c r="F22" s="11">
        <f>G22+H22</f>
        <v>145354</v>
      </c>
      <c r="G22" s="11">
        <f>+G23</f>
        <v>0</v>
      </c>
      <c r="H22" s="11">
        <f>+H23</f>
        <v>145354</v>
      </c>
      <c r="I22" s="11">
        <f>+I23</f>
        <v>145354</v>
      </c>
      <c r="J22" s="11">
        <f>+J23</f>
        <v>0</v>
      </c>
      <c r="K22" s="11">
        <f>F22-I22-J22</f>
        <v>0</v>
      </c>
    </row>
    <row r="23" spans="1:12" s="6" customFormat="1" ht="22.5" x14ac:dyDescent="0.25">
      <c r="A23" s="10" t="s">
        <v>216</v>
      </c>
      <c r="B23" s="10" t="s">
        <v>197</v>
      </c>
      <c r="C23" s="10" t="s">
        <v>198</v>
      </c>
      <c r="D23" s="11">
        <v>79800</v>
      </c>
      <c r="E23" s="11">
        <v>145400</v>
      </c>
      <c r="F23" s="11">
        <f>G23+H23</f>
        <v>145354</v>
      </c>
      <c r="G23" s="11">
        <v>0</v>
      </c>
      <c r="H23" s="11">
        <v>145354</v>
      </c>
      <c r="I23" s="11">
        <v>145354</v>
      </c>
      <c r="J23" s="11">
        <v>0</v>
      </c>
      <c r="K23" s="11">
        <f>F23-I23-J23</f>
        <v>0</v>
      </c>
    </row>
    <row r="24" spans="1:12" s="6" customFormat="1" x14ac:dyDescent="0.25">
      <c r="A24" s="8"/>
      <c r="B24" s="8"/>
      <c r="C24" s="8"/>
      <c r="D24" s="9"/>
      <c r="E24" s="9"/>
      <c r="F24" s="9"/>
      <c r="G24" s="9"/>
      <c r="H24" s="9"/>
      <c r="I24" s="9"/>
      <c r="J24" s="9"/>
      <c r="K24" s="9"/>
    </row>
    <row r="25" spans="1:12" x14ac:dyDescent="0.25">
      <c r="A25" s="13" t="s">
        <v>199</v>
      </c>
      <c r="B25" s="13"/>
      <c r="C25" s="13"/>
      <c r="D25" s="13"/>
      <c r="E25" s="13"/>
      <c r="F25" s="13"/>
      <c r="G25" s="13"/>
      <c r="H25" s="13"/>
      <c r="I25" s="13" t="s">
        <v>201</v>
      </c>
      <c r="J25" s="13"/>
      <c r="K25" s="13"/>
      <c r="L25" s="13"/>
    </row>
    <row r="26" spans="1:12" x14ac:dyDescent="0.25">
      <c r="A26" s="3" t="s">
        <v>200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49" spans="1:20" x14ac:dyDescent="0.25">
      <c r="A49" s="12"/>
      <c r="B49" s="12"/>
      <c r="C49" s="12"/>
      <c r="D49" s="12"/>
      <c r="I49" s="12"/>
      <c r="J49" s="12"/>
      <c r="K49" s="12"/>
      <c r="L49" s="12"/>
      <c r="Q49" s="12"/>
      <c r="R49" s="12"/>
      <c r="S49" s="12"/>
      <c r="T49" s="12"/>
    </row>
  </sheetData>
  <mergeCells count="22">
    <mergeCell ref="A25:D25"/>
    <mergeCell ref="A26:D26"/>
    <mergeCell ref="E25:H25"/>
    <mergeCell ref="E26:H26"/>
    <mergeCell ref="I25:L25"/>
    <mergeCell ref="I26:L26"/>
    <mergeCell ref="F7:F9"/>
    <mergeCell ref="G7:G9"/>
    <mergeCell ref="H7:H9"/>
    <mergeCell ref="I6:I9"/>
    <mergeCell ref="J6:J9"/>
    <mergeCell ref="K6:K9"/>
    <mergeCell ref="A1:K1"/>
    <mergeCell ref="A2:K2"/>
    <mergeCell ref="A3:K3"/>
    <mergeCell ref="A4:K4"/>
    <mergeCell ref="A6:B9"/>
    <mergeCell ref="A10:B10"/>
    <mergeCell ref="C6:C9"/>
    <mergeCell ref="D6:D9"/>
    <mergeCell ref="E6:E9"/>
    <mergeCell ref="F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SDG</dc:creator>
  <cp:lastModifiedBy>Marius SDG</cp:lastModifiedBy>
  <dcterms:created xsi:type="dcterms:W3CDTF">2022-03-01T07:49:00Z</dcterms:created>
  <dcterms:modified xsi:type="dcterms:W3CDTF">2022-03-01T07:49:17Z</dcterms:modified>
</cp:coreProperties>
</file>