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1 2017\Coroiesti_\"/>
    </mc:Choice>
  </mc:AlternateContent>
  <bookViews>
    <workbookView xWindow="0" yWindow="0" windowWidth="937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 s="1"/>
  <c r="D17" i="1" s="1"/>
  <c r="E19" i="1"/>
  <c r="E18" i="1" s="1"/>
  <c r="E17" i="1" s="1"/>
  <c r="G19" i="1"/>
  <c r="F19" i="1" s="1"/>
  <c r="K19" i="1" s="1"/>
  <c r="H19" i="1"/>
  <c r="H18" i="1" s="1"/>
  <c r="H17" i="1" s="1"/>
  <c r="I19" i="1"/>
  <c r="I18" i="1" s="1"/>
  <c r="I17" i="1" s="1"/>
  <c r="I16" i="1" s="1"/>
  <c r="J19" i="1"/>
  <c r="J18" i="1" s="1"/>
  <c r="J17" i="1" s="1"/>
  <c r="F20" i="1"/>
  <c r="K20" i="1" s="1"/>
  <c r="D21" i="1"/>
  <c r="E21" i="1"/>
  <c r="F21" i="1"/>
  <c r="K21" i="1" s="1"/>
  <c r="G21" i="1"/>
  <c r="H21" i="1"/>
  <c r="I21" i="1"/>
  <c r="J21" i="1"/>
  <c r="F22" i="1"/>
  <c r="K22" i="1" s="1"/>
  <c r="F23" i="1"/>
  <c r="K23" i="1" s="1"/>
  <c r="D26" i="1"/>
  <c r="D25" i="1" s="1"/>
  <c r="D24" i="1" s="1"/>
  <c r="E26" i="1"/>
  <c r="E25" i="1" s="1"/>
  <c r="E24" i="1" s="1"/>
  <c r="F26" i="1"/>
  <c r="K26" i="1" s="1"/>
  <c r="G26" i="1"/>
  <c r="G25" i="1" s="1"/>
  <c r="H26" i="1"/>
  <c r="H25" i="1" s="1"/>
  <c r="H24" i="1" s="1"/>
  <c r="I26" i="1"/>
  <c r="I25" i="1" s="1"/>
  <c r="I24" i="1" s="1"/>
  <c r="J26" i="1"/>
  <c r="J25" i="1" s="1"/>
  <c r="J24" i="1" s="1"/>
  <c r="F27" i="1"/>
  <c r="K27" i="1"/>
  <c r="F28" i="1"/>
  <c r="K28" i="1" s="1"/>
  <c r="D29" i="1"/>
  <c r="E29" i="1"/>
  <c r="F29" i="1"/>
  <c r="K29" i="1" s="1"/>
  <c r="G29" i="1"/>
  <c r="H29" i="1"/>
  <c r="I29" i="1"/>
  <c r="J29" i="1"/>
  <c r="F30" i="1"/>
  <c r="K30" i="1" s="1"/>
  <c r="F31" i="1"/>
  <c r="K31" i="1" s="1"/>
  <c r="F32" i="1"/>
  <c r="K32" i="1"/>
  <c r="F33" i="1"/>
  <c r="K33" i="1" s="1"/>
  <c r="D35" i="1"/>
  <c r="D34" i="1" s="1"/>
  <c r="E35" i="1"/>
  <c r="E34" i="1" s="1"/>
  <c r="F35" i="1"/>
  <c r="K35" i="1" s="1"/>
  <c r="G35" i="1"/>
  <c r="H35" i="1"/>
  <c r="I35" i="1"/>
  <c r="I34" i="1" s="1"/>
  <c r="J35" i="1"/>
  <c r="J34" i="1" s="1"/>
  <c r="F36" i="1"/>
  <c r="K36" i="1"/>
  <c r="F37" i="1"/>
  <c r="K37" i="1" s="1"/>
  <c r="F38" i="1"/>
  <c r="K38" i="1"/>
  <c r="D40" i="1"/>
  <c r="D39" i="1" s="1"/>
  <c r="E40" i="1"/>
  <c r="E39" i="1" s="1"/>
  <c r="G40" i="1"/>
  <c r="F40" i="1" s="1"/>
  <c r="K40" i="1" s="1"/>
  <c r="H40" i="1"/>
  <c r="H39" i="1" s="1"/>
  <c r="I40" i="1"/>
  <c r="I39" i="1" s="1"/>
  <c r="J40" i="1"/>
  <c r="J39" i="1" s="1"/>
  <c r="F41" i="1"/>
  <c r="K41" i="1" s="1"/>
  <c r="F42" i="1"/>
  <c r="K42" i="1"/>
  <c r="D44" i="1"/>
  <c r="D43" i="1" s="1"/>
  <c r="E44" i="1"/>
  <c r="E43" i="1" s="1"/>
  <c r="G44" i="1"/>
  <c r="G43" i="1" s="1"/>
  <c r="F43" i="1" s="1"/>
  <c r="H44" i="1"/>
  <c r="H43" i="1" s="1"/>
  <c r="I44" i="1"/>
  <c r="I43" i="1" s="1"/>
  <c r="J44" i="1"/>
  <c r="J43" i="1" s="1"/>
  <c r="F45" i="1"/>
  <c r="K45" i="1" s="1"/>
  <c r="D49" i="1"/>
  <c r="D48" i="1" s="1"/>
  <c r="D47" i="1" s="1"/>
  <c r="E49" i="1"/>
  <c r="E48" i="1" s="1"/>
  <c r="E47" i="1" s="1"/>
  <c r="F49" i="1"/>
  <c r="G49" i="1"/>
  <c r="G48" i="1" s="1"/>
  <c r="H49" i="1"/>
  <c r="H48" i="1" s="1"/>
  <c r="H47" i="1" s="1"/>
  <c r="I49" i="1"/>
  <c r="I48" i="1" s="1"/>
  <c r="I47" i="1" s="1"/>
  <c r="J49" i="1"/>
  <c r="J48" i="1" s="1"/>
  <c r="J47" i="1" s="1"/>
  <c r="J46" i="1" s="1"/>
  <c r="F50" i="1"/>
  <c r="K50" i="1"/>
  <c r="D52" i="1"/>
  <c r="D51" i="1" s="1"/>
  <c r="E52" i="1"/>
  <c r="E51" i="1" s="1"/>
  <c r="G52" i="1"/>
  <c r="F52" i="1" s="1"/>
  <c r="K52" i="1" s="1"/>
  <c r="H52" i="1"/>
  <c r="I52" i="1"/>
  <c r="I51" i="1" s="1"/>
  <c r="J52" i="1"/>
  <c r="J51" i="1" s="1"/>
  <c r="F53" i="1"/>
  <c r="K53" i="1" s="1"/>
  <c r="D55" i="1"/>
  <c r="D54" i="1" s="1"/>
  <c r="E55" i="1"/>
  <c r="E54" i="1" s="1"/>
  <c r="G55" i="1"/>
  <c r="F55" i="1" s="1"/>
  <c r="K55" i="1" s="1"/>
  <c r="H55" i="1"/>
  <c r="H54" i="1" s="1"/>
  <c r="I55" i="1"/>
  <c r="I54" i="1" s="1"/>
  <c r="J55" i="1"/>
  <c r="J54" i="1" s="1"/>
  <c r="F56" i="1"/>
  <c r="K56" i="1"/>
  <c r="F57" i="1"/>
  <c r="K57" i="1"/>
  <c r="D58" i="1"/>
  <c r="E58" i="1"/>
  <c r="F58" i="1"/>
  <c r="G58" i="1"/>
  <c r="H58" i="1"/>
  <c r="I58" i="1"/>
  <c r="K58" i="1" s="1"/>
  <c r="J58" i="1"/>
  <c r="F59" i="1"/>
  <c r="K59" i="1"/>
  <c r="F60" i="1"/>
  <c r="K60" i="1" s="1"/>
  <c r="F61" i="1"/>
  <c r="K61" i="1"/>
  <c r="D63" i="1"/>
  <c r="D62" i="1" s="1"/>
  <c r="E63" i="1"/>
  <c r="E62" i="1" s="1"/>
  <c r="G63" i="1"/>
  <c r="G62" i="1" s="1"/>
  <c r="H63" i="1"/>
  <c r="H62" i="1" s="1"/>
  <c r="I63" i="1"/>
  <c r="I62" i="1" s="1"/>
  <c r="J63" i="1"/>
  <c r="J62" i="1" s="1"/>
  <c r="F64" i="1"/>
  <c r="K64" i="1"/>
  <c r="D67" i="1"/>
  <c r="D66" i="1" s="1"/>
  <c r="D65" i="1" s="1"/>
  <c r="E67" i="1"/>
  <c r="E66" i="1" s="1"/>
  <c r="E65" i="1" s="1"/>
  <c r="G67" i="1"/>
  <c r="F67" i="1" s="1"/>
  <c r="K67" i="1" s="1"/>
  <c r="H67" i="1"/>
  <c r="H66" i="1" s="1"/>
  <c r="H65" i="1" s="1"/>
  <c r="I67" i="1"/>
  <c r="I66" i="1" s="1"/>
  <c r="I65" i="1" s="1"/>
  <c r="J67" i="1"/>
  <c r="J66" i="1" s="1"/>
  <c r="J65" i="1" s="1"/>
  <c r="F68" i="1"/>
  <c r="K68" i="1"/>
  <c r="F69" i="1"/>
  <c r="K69" i="1" s="1"/>
  <c r="G34" i="1" l="1"/>
  <c r="D16" i="1"/>
  <c r="D15" i="1" s="1"/>
  <c r="I46" i="1"/>
  <c r="H51" i="1"/>
  <c r="H46" i="1"/>
  <c r="E16" i="1"/>
  <c r="E15" i="1" s="1"/>
  <c r="F48" i="1"/>
  <c r="K48" i="1" s="1"/>
  <c r="G47" i="1"/>
  <c r="K43" i="1"/>
  <c r="J16" i="1"/>
  <c r="J15" i="1" s="1"/>
  <c r="I15" i="1"/>
  <c r="E46" i="1"/>
  <c r="F25" i="1"/>
  <c r="K25" i="1" s="1"/>
  <c r="G24" i="1"/>
  <c r="F24" i="1" s="1"/>
  <c r="K24" i="1" s="1"/>
  <c r="F62" i="1"/>
  <c r="K62" i="1" s="1"/>
  <c r="D46" i="1"/>
  <c r="H34" i="1"/>
  <c r="H16" i="1" s="1"/>
  <c r="H15" i="1" s="1"/>
  <c r="F63" i="1"/>
  <c r="K63" i="1" s="1"/>
  <c r="F44" i="1"/>
  <c r="K44" i="1" s="1"/>
  <c r="G54" i="1"/>
  <c r="F54" i="1" s="1"/>
  <c r="K54" i="1" s="1"/>
  <c r="K49" i="1"/>
  <c r="G39" i="1"/>
  <c r="F39" i="1" s="1"/>
  <c r="K39" i="1" s="1"/>
  <c r="G18" i="1"/>
  <c r="G66" i="1"/>
  <c r="H13" i="1" l="1"/>
  <c r="H14" i="1"/>
  <c r="F66" i="1"/>
  <c r="K66" i="1" s="1"/>
  <c r="G65" i="1"/>
  <c r="F65" i="1" s="1"/>
  <c r="K65" i="1" s="1"/>
  <c r="F18" i="1"/>
  <c r="K18" i="1" s="1"/>
  <c r="G17" i="1"/>
  <c r="F34" i="1"/>
  <c r="K34" i="1" s="1"/>
  <c r="F47" i="1"/>
  <c r="K47" i="1" s="1"/>
  <c r="G51" i="1"/>
  <c r="F51" i="1" s="1"/>
  <c r="K51" i="1" s="1"/>
  <c r="D13" i="1"/>
  <c r="D14" i="1"/>
  <c r="E13" i="1"/>
  <c r="E14" i="1"/>
  <c r="J13" i="1"/>
  <c r="J14" i="1"/>
  <c r="I13" i="1"/>
  <c r="I14" i="1"/>
  <c r="F17" i="1" l="1"/>
  <c r="K17" i="1" s="1"/>
  <c r="G16" i="1"/>
  <c r="G46" i="1"/>
  <c r="F46" i="1" s="1"/>
  <c r="K46" i="1" s="1"/>
  <c r="F16" i="1" l="1"/>
  <c r="K16" i="1" s="1"/>
  <c r="G15" i="1"/>
  <c r="F15" i="1" l="1"/>
  <c r="K15" i="1" s="1"/>
  <c r="G13" i="1"/>
  <c r="F13" i="1" s="1"/>
  <c r="K13" i="1" s="1"/>
  <c r="G14" i="1"/>
  <c r="F14" i="1" s="1"/>
  <c r="K14" i="1" s="1"/>
</calcChain>
</file>

<file path=xl/sharedStrings.xml><?xml version="1.0" encoding="utf-8"?>
<sst xmlns="http://schemas.openxmlformats.org/spreadsheetml/2006/main" count="198" uniqueCount="198">
  <si>
    <t>JUDETUL  VASLUI</t>
  </si>
  <si>
    <t>COMUNA COROIESTI</t>
  </si>
  <si>
    <t>NR................/...........2011</t>
  </si>
  <si>
    <t>Biroul contabilitate</t>
  </si>
  <si>
    <t xml:space="preserve"> Anexa 12</t>
  </si>
  <si>
    <t>Cont de executie - Venituri - Bugetul local</t>
  </si>
  <si>
    <t>Trimestrul: 1, Anul: 2017</t>
  </si>
  <si>
    <t>Denumirea indicatorilor</t>
  </si>
  <si>
    <t>A</t>
  </si>
  <si>
    <t>Cod indicator</t>
  </si>
  <si>
    <t>B</t>
  </si>
  <si>
    <t>Prevederi bugetare</t>
  </si>
  <si>
    <t>initiale</t>
  </si>
  <si>
    <t>definitive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</si>
  <si>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</si>
  <si>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</si>
  <si>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</si>
  <si>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</si>
  <si>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</si>
  <si>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</si>
  <si>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</si>
  <si>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</si>
  <si>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</si>
  <si>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</si>
  <si>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</si>
  <si>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</si>
  <si>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</si>
  <si>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00.02-11.02-37.02+00.15+00.16)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</si>
  <si>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</si>
  <si>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</si>
  <si>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</si>
  <si>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</si>
  <si>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</si>
  <si>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</si>
  <si>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</si>
  <si>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</si>
  <si>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</si>
  <si>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</si>
  <si>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</si>
  <si>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</si>
  <si>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</si>
  <si>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</si>
  <si>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</si>
  <si>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</si>
  <si>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</si>
  <si>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</si>
  <si>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</si>
  <si>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</si>
  <si>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</si>
  <si>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</si>
  <si>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</si>
  <si>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</si>
  <si>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</si>
  <si>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</si>
  <si>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</si>
  <si>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</si>
  <si>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19</t>
  </si>
  <si>
    <t>A3.  IMPOZITE SI TAXE PE PROPRIETATE (cod 07.02)</t>
  </si>
  <si>
    <t>00.09</t>
  </si>
  <si>
    <t>20</t>
  </si>
  <si>
    <t>Impozite si  taxe pe proprietate (cod 07.02.01+07.02.02+07.02.03+07.02.50)</t>
  </si>
  <si>
    <t>07.02</t>
  </si>
  <si>
    <t>21</t>
  </si>
  <si>
    <t>Impozit si taxa pe cladiri  (cod 07.02.01.01+07.02.01.02)</t>
  </si>
  <si>
    <t>07.02.01</t>
  </si>
  <si>
    <t>22</t>
  </si>
  <si>
    <t>Impozit si taxa pe cladiri de la persoane fizice *)</t>
  </si>
  <si>
    <t>07.02.01.01</t>
  </si>
  <si>
    <t>23</t>
  </si>
  <si>
    <t>Impozit si taxa pe cladiri de la persoane juridice</t>
  </si>
  <si>
    <t>07.02.01.02</t>
  </si>
  <si>
    <t>24</t>
  </si>
  <si>
    <t>Impozit si taxa pe teren (cod 07.02.02.01+07.02.02.02+07.02.02.03)</t>
  </si>
  <si>
    <t>07.02.02</t>
  </si>
  <si>
    <t>25</t>
  </si>
  <si>
    <t>Impozitul si taxa pe teren de la persoane fizice *)</t>
  </si>
  <si>
    <t>07.02.02.01</t>
  </si>
  <si>
    <t>26</t>
  </si>
  <si>
    <t>Impozitul si taxa pe teren de la persoane juridice *)</t>
  </si>
  <si>
    <t>07.02.02.02</t>
  </si>
  <si>
    <t>27</t>
  </si>
  <si>
    <t xml:space="preserve">Impozitul pe terenul din extravilan   *) </t>
  </si>
  <si>
    <t>07.02.02.03</t>
  </si>
  <si>
    <t>28</t>
  </si>
  <si>
    <t xml:space="preserve">Taxe judiciare de timbru si alte taxe de timbru </t>
  </si>
  <si>
    <t>07.02.03</t>
  </si>
  <si>
    <t>30</t>
  </si>
  <si>
    <t>A4.  IMPOZITE SI TAXE PE BUNURI SI SERVICII   (cod 11.02+12.02+15.02+16.02)</t>
  </si>
  <si>
    <t>00.10</t>
  </si>
  <si>
    <t>31</t>
  </si>
  <si>
    <t>Sume defalcate din TVA (cod 11.02.01+11.02.02+11.02.05+11.02.06)</t>
  </si>
  <si>
    <t>11.02</t>
  </si>
  <si>
    <t>33</t>
  </si>
  <si>
    <t>Sume defalcate din taxa pe valoarea adaugata pentru finantarea cheltuielilor descentralizate la nivelul comunelor, oraselor, municipiilor, sectoarelor si Municipiului Bucuresti</t>
  </si>
  <si>
    <t>11.02.02</t>
  </si>
  <si>
    <t>35</t>
  </si>
  <si>
    <t xml:space="preserve">Sume defalcate din taxa pe valoarea adaugata pentru drumuri </t>
  </si>
  <si>
    <t>11.02.05</t>
  </si>
  <si>
    <t>36</t>
  </si>
  <si>
    <t>Sume defalcate din taxa pe valoarea adaugata pentru echilibrarea bugetelor locale</t>
  </si>
  <si>
    <t>11.02.06</t>
  </si>
  <si>
    <t>44</t>
  </si>
  <si>
    <t>Taxe pe utilizarea bunurilor, autorizarea utilizarii bunurilor sau pe desfasurarea de activitati (cod 16.02.02+16.02.03+16.02.50)</t>
  </si>
  <si>
    <t>16.02</t>
  </si>
  <si>
    <t>45</t>
  </si>
  <si>
    <t>Impozit pe mijloacele de transport  (cod 16.02.02.01+16.02.02.02)</t>
  </si>
  <si>
    <t>16.02.02</t>
  </si>
  <si>
    <t>46</t>
  </si>
  <si>
    <t>Taxa asupra mijloacelor de transport detinute de persoane fizice *)</t>
  </si>
  <si>
    <t>16.02.02.01</t>
  </si>
  <si>
    <t>47</t>
  </si>
  <si>
    <t>Taxa asupra mijloacelor de transport detinute de persoane juridice *)</t>
  </si>
  <si>
    <t>16.02.02.02</t>
  </si>
  <si>
    <t>50</t>
  </si>
  <si>
    <t>A6.  ALTE IMPOZITE SI  TAXE  FISCALE (cod 18.02)</t>
  </si>
  <si>
    <t>00.11</t>
  </si>
  <si>
    <t>51</t>
  </si>
  <si>
    <t>Alte impozite si taxe fiscale (cod 18.02.50)</t>
  </si>
  <si>
    <t>18.02</t>
  </si>
  <si>
    <t>52</t>
  </si>
  <si>
    <t>Alte impozite si taxe</t>
  </si>
  <si>
    <t>18.02.50</t>
  </si>
  <si>
    <t>53</t>
  </si>
  <si>
    <t>C.   VENITURI NEFISCALE (cod 00.13+00.14)</t>
  </si>
  <si>
    <t>00.12</t>
  </si>
  <si>
    <t>54</t>
  </si>
  <si>
    <t>C1.  VENITURI DIN PROPRIETATE  (cod 30.02+31.02)</t>
  </si>
  <si>
    <t>00.13</t>
  </si>
  <si>
    <t>55</t>
  </si>
  <si>
    <t>Venituri din proprietate (cod 30.02.01+30.02.05+30.02.08+30.02.50)</t>
  </si>
  <si>
    <t>30.02</t>
  </si>
  <si>
    <t>58</t>
  </si>
  <si>
    <t>Venituri din concesiuni si inchirieri</t>
  </si>
  <si>
    <t>30.02.05</t>
  </si>
  <si>
    <t>59</t>
  </si>
  <si>
    <t>Alte venituri din concesiuni si inchirieri de catre institutiile publice</t>
  </si>
  <si>
    <t>30.02.05.30</t>
  </si>
  <si>
    <t>66</t>
  </si>
  <si>
    <t>C2.  VANZARI DE BUNURI SI SERVICII (cod 33.02+34.02+35.02+36.02+37.02)</t>
  </si>
  <si>
    <t>00.14</t>
  </si>
  <si>
    <t>77</t>
  </si>
  <si>
    <t>Venituri din taxe administrative, eliberari permise (cod 34.02.02+34.02.50)</t>
  </si>
  <si>
    <t>34.02</t>
  </si>
  <si>
    <t>78</t>
  </si>
  <si>
    <t>Taxe extrajudiciare de timbru</t>
  </si>
  <si>
    <t>34.02.02</t>
  </si>
  <si>
    <t>80</t>
  </si>
  <si>
    <t>Amenzi, penalitati si confiscari (cod 35.02.01 la 35.02.03+35.02.50)</t>
  </si>
  <si>
    <t>35.02</t>
  </si>
  <si>
    <t>81</t>
  </si>
  <si>
    <t>Venituri din amenzi si alte sanctiuni aplicate potrivit dispozitiilor legale</t>
  </si>
  <si>
    <t>35.02.01</t>
  </si>
  <si>
    <t>82</t>
  </si>
  <si>
    <t>Venituri din amenzi şi alte sancţiuni aplicate de către alte instituţii de specialitate</t>
  </si>
  <si>
    <t>35.02.01.02</t>
  </si>
  <si>
    <t>85</t>
  </si>
  <si>
    <t>Alte amenzi, penalitati si confiscari</t>
  </si>
  <si>
    <t>35.02.50</t>
  </si>
  <si>
    <t>86</t>
  </si>
  <si>
    <t>Diverse venituri (cod 36.02.01+36.02.05+36.02.06+36.02.07+36.02.11+36.02.50)</t>
  </si>
  <si>
    <t>36.02</t>
  </si>
  <si>
    <t>99</t>
  </si>
  <si>
    <t>Alte venituri</t>
  </si>
  <si>
    <t>36.02.50</t>
  </si>
  <si>
    <t>102</t>
  </si>
  <si>
    <t>Vărsăminte din secţiunea de funcţionare pentru finanţarea secţiunii de dezvoltare a bugetului local (cu semnul minus)</t>
  </si>
  <si>
    <t>37.02.03</t>
  </si>
  <si>
    <t>103</t>
  </si>
  <si>
    <t>Vărsăminte din secţiunea de funcţionare</t>
  </si>
  <si>
    <t>37.02.04</t>
  </si>
  <si>
    <t>113</t>
  </si>
  <si>
    <t>III. OPERAŢIUNI FINANCIARE (cod 40.02+41.02)</t>
  </si>
  <si>
    <t>00.16</t>
  </si>
  <si>
    <t>114</t>
  </si>
  <si>
    <t>Încasări din rambursarea împrumuturilor acordate (cod 40.02.06+40.02.07+40.02.10+40.02.11+40.02.13+40.02.14+40.02.16+40.02.50)</t>
  </si>
  <si>
    <t>40.02</t>
  </si>
  <si>
    <t>120</t>
  </si>
  <si>
    <t>Sume din excedentul bugetului local utilizate pentru finantarea cheltuielilor sectiunii de dezvoltare</t>
  </si>
  <si>
    <t>40.02.14</t>
  </si>
  <si>
    <t>126</t>
  </si>
  <si>
    <t>IV.  SUBVENTII (cod 00.18)</t>
  </si>
  <si>
    <t>00.17</t>
  </si>
  <si>
    <t>127</t>
  </si>
  <si>
    <t>SUBVENTII DE LA ALTE NIVELE ALE ADMINISTRATIEI PUBLICE (cod 42.02+43.02)</t>
  </si>
  <si>
    <t>00.18</t>
  </si>
  <si>
    <t>128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</si>
  <si>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42.02.46+42.02.51+42.02.52+ 42.02.54+42.02.55+ 42.02.62+42.02.63+42.02.64+42.02.65) </t>
  </si>
  <si>
    <t>42.02</t>
  </si>
  <si>
    <t>160</t>
  </si>
  <si>
    <t>Subventii pentru acordarea ajutorului pentru incalzirea locuintei cu lemne, carbuni, combustibili petrolieri</t>
  </si>
  <si>
    <t>42.02.34</t>
  </si>
  <si>
    <t>165</t>
  </si>
  <si>
    <t>Subventii din bugetul de stat pentru finantarea sanatatii</t>
  </si>
  <si>
    <t>42.02.41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</si>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</sst>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/>
      <c r="F9" s="5" t="s">
        <v>14</v>
      </c>
      <c r="G9" s="5"/>
      <c r="H9" s="5"/>
      <c r="I9" s="5" t="s">
        <v>19</v>
      </c>
      <c r="J9" s="5" t="s">
        <v>20</v>
      </c>
      <c r="K9" s="5" t="s">
        <v>21</v>
      </c>
    </row>
    <row r="10" spans="1:11" s="6" customFormat="1" ht="15.75" thickBot="1" x14ac:dyDescent="0.3">
      <c r="A10" s="5"/>
      <c r="B10" s="5"/>
      <c r="C10" s="5"/>
      <c r="D10" s="5" t="s">
        <v>12</v>
      </c>
      <c r="E10" s="5" t="s">
        <v>13</v>
      </c>
      <c r="F10" s="5" t="s">
        <v>15</v>
      </c>
      <c r="G10" s="5" t="s">
        <v>17</v>
      </c>
      <c r="H10" s="5" t="s">
        <v>18</v>
      </c>
      <c r="I10" s="5"/>
      <c r="J10" s="5"/>
      <c r="K10" s="5"/>
    </row>
    <row r="11" spans="1:11" s="6" customFormat="1" ht="15.7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s="6" customFormat="1" ht="15.75" thickBot="1" x14ac:dyDescent="0.3">
      <c r="A12" s="5" t="s">
        <v>8</v>
      </c>
      <c r="B12" s="5"/>
      <c r="C12" s="7" t="s">
        <v>10</v>
      </c>
      <c r="D12" s="7">
        <v>1</v>
      </c>
      <c r="E12" s="7">
        <v>2</v>
      </c>
      <c r="F12" s="7" t="s">
        <v>16</v>
      </c>
      <c r="G12" s="7">
        <v>4</v>
      </c>
      <c r="H12" s="7">
        <v>5</v>
      </c>
      <c r="I12" s="7">
        <v>6</v>
      </c>
      <c r="J12" s="7">
        <v>7</v>
      </c>
      <c r="K12" s="7" t="s">
        <v>22</v>
      </c>
    </row>
    <row r="13" spans="1:11" s="6" customFormat="1" ht="22.5" x14ac:dyDescent="0.25">
      <c r="A13" s="10" t="s">
        <v>23</v>
      </c>
      <c r="B13" s="10" t="s">
        <v>24</v>
      </c>
      <c r="C13" s="10" t="s">
        <v>25</v>
      </c>
      <c r="D13" s="11">
        <f>D15+D62+D65</f>
        <v>3460479</v>
      </c>
      <c r="E13" s="11">
        <f>E15+E62+E65</f>
        <v>850000</v>
      </c>
      <c r="F13" s="11">
        <f>G13+H13</f>
        <v>1803856</v>
      </c>
      <c r="G13" s="11">
        <f>G15+G62+G65</f>
        <v>812156</v>
      </c>
      <c r="H13" s="11">
        <f>H15+H62+H65</f>
        <v>991700</v>
      </c>
      <c r="I13" s="11">
        <f>I15+I62+I65</f>
        <v>779626</v>
      </c>
      <c r="J13" s="11">
        <f>J15+J62+J65</f>
        <v>0</v>
      </c>
      <c r="K13" s="11">
        <f>F13-I13-J13</f>
        <v>1024230</v>
      </c>
    </row>
    <row r="14" spans="1:11" s="6" customFormat="1" ht="22.5" x14ac:dyDescent="0.25">
      <c r="A14" s="10" t="s">
        <v>26</v>
      </c>
      <c r="B14" s="10" t="s">
        <v>27</v>
      </c>
      <c r="C14" s="10" t="s">
        <v>28</v>
      </c>
      <c r="D14" s="11">
        <f>D15-D35+D62</f>
        <v>981479</v>
      </c>
      <c r="E14" s="11">
        <f>E15-E35+E62</f>
        <v>223000</v>
      </c>
      <c r="F14" s="11">
        <f>G14+H14</f>
        <v>1231376</v>
      </c>
      <c r="G14" s="11">
        <f>G15-G35+G62</f>
        <v>812156</v>
      </c>
      <c r="H14" s="11">
        <f>H15-H35+H62</f>
        <v>419220</v>
      </c>
      <c r="I14" s="11">
        <f>I15-I35+I62</f>
        <v>207146</v>
      </c>
      <c r="J14" s="11">
        <f>J15-J35+J62</f>
        <v>0</v>
      </c>
      <c r="K14" s="11">
        <f>F14-I14-J14</f>
        <v>1024230</v>
      </c>
    </row>
    <row r="15" spans="1:11" s="6" customFormat="1" x14ac:dyDescent="0.25">
      <c r="A15" s="10" t="s">
        <v>29</v>
      </c>
      <c r="B15" s="10" t="s">
        <v>30</v>
      </c>
      <c r="C15" s="10" t="s">
        <v>31</v>
      </c>
      <c r="D15" s="11">
        <f>D16+D46</f>
        <v>3412000</v>
      </c>
      <c r="E15" s="11">
        <f>E16+E46</f>
        <v>837000</v>
      </c>
      <c r="F15" s="11">
        <f>G15+H15</f>
        <v>1792876</v>
      </c>
      <c r="G15" s="11">
        <f>G16+G46</f>
        <v>812156</v>
      </c>
      <c r="H15" s="11">
        <f>H16+H46</f>
        <v>980720</v>
      </c>
      <c r="I15" s="11">
        <f>I16+I46</f>
        <v>768646</v>
      </c>
      <c r="J15" s="11">
        <f>J16+J46</f>
        <v>0</v>
      </c>
      <c r="K15" s="11">
        <f>F15-I15-J15</f>
        <v>1024230</v>
      </c>
    </row>
    <row r="16" spans="1:11" s="6" customFormat="1" ht="22.5" x14ac:dyDescent="0.25">
      <c r="A16" s="10" t="s">
        <v>32</v>
      </c>
      <c r="B16" s="10" t="s">
        <v>33</v>
      </c>
      <c r="C16" s="10" t="s">
        <v>34</v>
      </c>
      <c r="D16" s="11">
        <f>D17+D24+D34+D43</f>
        <v>3232000</v>
      </c>
      <c r="E16" s="11">
        <f>E17+E24+E34+E43</f>
        <v>812000</v>
      </c>
      <c r="F16" s="11">
        <f>G16+H16</f>
        <v>1597425</v>
      </c>
      <c r="G16" s="11">
        <f>G17+G24+G34+G43</f>
        <v>627716</v>
      </c>
      <c r="H16" s="11">
        <f>H17+H24+H34+H43</f>
        <v>969709</v>
      </c>
      <c r="I16" s="11">
        <f>I17+I24+I34+I43</f>
        <v>766349</v>
      </c>
      <c r="J16" s="11">
        <f>J17+J24+J34+J43</f>
        <v>0</v>
      </c>
      <c r="K16" s="11">
        <f>F16-I16-J16</f>
        <v>831076</v>
      </c>
    </row>
    <row r="17" spans="1:11" s="6" customFormat="1" ht="22.5" x14ac:dyDescent="0.25">
      <c r="A17" s="10" t="s">
        <v>35</v>
      </c>
      <c r="B17" s="10" t="s">
        <v>36</v>
      </c>
      <c r="C17" s="10" t="s">
        <v>37</v>
      </c>
      <c r="D17" s="11">
        <f>+D18</f>
        <v>404000</v>
      </c>
      <c r="E17" s="11">
        <f>+E18</f>
        <v>115000</v>
      </c>
      <c r="F17" s="11">
        <f>G17+H17</f>
        <v>114893</v>
      </c>
      <c r="G17" s="11">
        <f>+G18</f>
        <v>0</v>
      </c>
      <c r="H17" s="11">
        <f>+H18</f>
        <v>114893</v>
      </c>
      <c r="I17" s="11">
        <f>+I18</f>
        <v>114893</v>
      </c>
      <c r="J17" s="11">
        <f>+J18</f>
        <v>0</v>
      </c>
      <c r="K17" s="11">
        <f>F17-I17-J17</f>
        <v>0</v>
      </c>
    </row>
    <row r="18" spans="1:11" s="6" customFormat="1" ht="33" x14ac:dyDescent="0.25">
      <c r="A18" s="10" t="s">
        <v>38</v>
      </c>
      <c r="B18" s="10" t="s">
        <v>39</v>
      </c>
      <c r="C18" s="10" t="s">
        <v>40</v>
      </c>
      <c r="D18" s="11">
        <f>D19+D21</f>
        <v>404000</v>
      </c>
      <c r="E18" s="11">
        <f>E19+E21</f>
        <v>115000</v>
      </c>
      <c r="F18" s="11">
        <f>G18+H18</f>
        <v>114893</v>
      </c>
      <c r="G18" s="11">
        <f>G19+G21</f>
        <v>0</v>
      </c>
      <c r="H18" s="11">
        <f>H19+H21</f>
        <v>114893</v>
      </c>
      <c r="I18" s="11">
        <f>I19+I21</f>
        <v>114893</v>
      </c>
      <c r="J18" s="11">
        <f>J19+J21</f>
        <v>0</v>
      </c>
      <c r="K18" s="11">
        <f>F18-I18-J18</f>
        <v>0</v>
      </c>
    </row>
    <row r="19" spans="1:11" s="6" customFormat="1" x14ac:dyDescent="0.25">
      <c r="A19" s="10" t="s">
        <v>41</v>
      </c>
      <c r="B19" s="10" t="s">
        <v>42</v>
      </c>
      <c r="C19" s="10" t="s">
        <v>43</v>
      </c>
      <c r="D19" s="11">
        <f>+D20</f>
        <v>5000</v>
      </c>
      <c r="E19" s="11">
        <f>+E20</f>
        <v>1000</v>
      </c>
      <c r="F19" s="11">
        <f>G19+H19</f>
        <v>883</v>
      </c>
      <c r="G19" s="11">
        <f>+G20</f>
        <v>0</v>
      </c>
      <c r="H19" s="11">
        <f>+H20</f>
        <v>883</v>
      </c>
      <c r="I19" s="11">
        <f>+I20</f>
        <v>883</v>
      </c>
      <c r="J19" s="11">
        <f>+J20</f>
        <v>0</v>
      </c>
      <c r="K19" s="11">
        <f>F19-I19-J19</f>
        <v>0</v>
      </c>
    </row>
    <row r="20" spans="1:11" s="6" customFormat="1" ht="22.5" x14ac:dyDescent="0.25">
      <c r="A20" s="10" t="s">
        <v>44</v>
      </c>
      <c r="B20" s="10" t="s">
        <v>45</v>
      </c>
      <c r="C20" s="10" t="s">
        <v>46</v>
      </c>
      <c r="D20" s="11">
        <v>5000</v>
      </c>
      <c r="E20" s="11">
        <v>1000</v>
      </c>
      <c r="F20" s="11">
        <f>G20+H20</f>
        <v>883</v>
      </c>
      <c r="G20" s="11">
        <v>0</v>
      </c>
      <c r="H20" s="11">
        <v>883</v>
      </c>
      <c r="I20" s="11">
        <v>883</v>
      </c>
      <c r="J20" s="11">
        <v>0</v>
      </c>
      <c r="K20" s="11">
        <f>F20-I20-J20</f>
        <v>0</v>
      </c>
    </row>
    <row r="21" spans="1:11" s="6" customFormat="1" ht="22.5" x14ac:dyDescent="0.25">
      <c r="A21" s="10" t="s">
        <v>47</v>
      </c>
      <c r="B21" s="10" t="s">
        <v>48</v>
      </c>
      <c r="C21" s="10" t="s">
        <v>49</v>
      </c>
      <c r="D21" s="11">
        <f>D22+D23</f>
        <v>399000</v>
      </c>
      <c r="E21" s="11">
        <f>E22+E23</f>
        <v>114000</v>
      </c>
      <c r="F21" s="11">
        <f>G21+H21</f>
        <v>114010</v>
      </c>
      <c r="G21" s="11">
        <f>G22+G23</f>
        <v>0</v>
      </c>
      <c r="H21" s="11">
        <f>H22+H23</f>
        <v>114010</v>
      </c>
      <c r="I21" s="11">
        <f>I22+I23</f>
        <v>114010</v>
      </c>
      <c r="J21" s="11">
        <f>J22+J23</f>
        <v>0</v>
      </c>
      <c r="K21" s="11">
        <f>F21-I21-J21</f>
        <v>0</v>
      </c>
    </row>
    <row r="22" spans="1:11" s="6" customFormat="1" x14ac:dyDescent="0.25">
      <c r="A22" s="10" t="s">
        <v>50</v>
      </c>
      <c r="B22" s="10" t="s">
        <v>51</v>
      </c>
      <c r="C22" s="10" t="s">
        <v>52</v>
      </c>
      <c r="D22" s="11">
        <v>120000</v>
      </c>
      <c r="E22" s="11">
        <v>44000</v>
      </c>
      <c r="F22" s="11">
        <f>G22+H22</f>
        <v>43679</v>
      </c>
      <c r="G22" s="11">
        <v>0</v>
      </c>
      <c r="H22" s="11">
        <v>43679</v>
      </c>
      <c r="I22" s="11">
        <v>43679</v>
      </c>
      <c r="J22" s="11">
        <v>0</v>
      </c>
      <c r="K22" s="11">
        <f>F22-I22-J22</f>
        <v>0</v>
      </c>
    </row>
    <row r="23" spans="1:11" s="6" customFormat="1" ht="22.5" x14ac:dyDescent="0.25">
      <c r="A23" s="10" t="s">
        <v>53</v>
      </c>
      <c r="B23" s="10" t="s">
        <v>54</v>
      </c>
      <c r="C23" s="10" t="s">
        <v>55</v>
      </c>
      <c r="D23" s="11">
        <v>279000</v>
      </c>
      <c r="E23" s="11">
        <v>70000</v>
      </c>
      <c r="F23" s="11">
        <f>G23+H23</f>
        <v>70331</v>
      </c>
      <c r="G23" s="11">
        <v>0</v>
      </c>
      <c r="H23" s="11">
        <v>70331</v>
      </c>
      <c r="I23" s="11">
        <v>70331</v>
      </c>
      <c r="J23" s="11">
        <v>0</v>
      </c>
      <c r="K23" s="11">
        <f>F23-I23-J23</f>
        <v>0</v>
      </c>
    </row>
    <row r="24" spans="1:11" s="6" customFormat="1" ht="22.5" x14ac:dyDescent="0.25">
      <c r="A24" s="10" t="s">
        <v>56</v>
      </c>
      <c r="B24" s="10" t="s">
        <v>57</v>
      </c>
      <c r="C24" s="10" t="s">
        <v>58</v>
      </c>
      <c r="D24" s="11">
        <f>D25</f>
        <v>372000</v>
      </c>
      <c r="E24" s="11">
        <f>E25</f>
        <v>78000</v>
      </c>
      <c r="F24" s="11">
        <f>G24+H24</f>
        <v>809609</v>
      </c>
      <c r="G24" s="11">
        <f>G25</f>
        <v>536293</v>
      </c>
      <c r="H24" s="11">
        <f>H25</f>
        <v>273316</v>
      </c>
      <c r="I24" s="11">
        <f>I25</f>
        <v>85916</v>
      </c>
      <c r="J24" s="11">
        <f>J25</f>
        <v>0</v>
      </c>
      <c r="K24" s="11">
        <f>F24-I24-J24</f>
        <v>723693</v>
      </c>
    </row>
    <row r="25" spans="1:11" s="6" customFormat="1" ht="22.5" x14ac:dyDescent="0.25">
      <c r="A25" s="10" t="s">
        <v>59</v>
      </c>
      <c r="B25" s="10" t="s">
        <v>60</v>
      </c>
      <c r="C25" s="10" t="s">
        <v>61</v>
      </c>
      <c r="D25" s="11">
        <f>D26+D29+D33</f>
        <v>372000</v>
      </c>
      <c r="E25" s="11">
        <f>E26+E29+E33</f>
        <v>78000</v>
      </c>
      <c r="F25" s="11">
        <f>G25+H25</f>
        <v>809609</v>
      </c>
      <c r="G25" s="11">
        <f>G26+G29+G33</f>
        <v>536293</v>
      </c>
      <c r="H25" s="11">
        <f>H26+H29+H33</f>
        <v>273316</v>
      </c>
      <c r="I25" s="11">
        <f>I26+I29+I33</f>
        <v>85916</v>
      </c>
      <c r="J25" s="11">
        <f>J26+J29+J33</f>
        <v>0</v>
      </c>
      <c r="K25" s="11">
        <f>F25-I25-J25</f>
        <v>723693</v>
      </c>
    </row>
    <row r="26" spans="1:11" s="6" customFormat="1" ht="22.5" x14ac:dyDescent="0.25">
      <c r="A26" s="10" t="s">
        <v>62</v>
      </c>
      <c r="B26" s="10" t="s">
        <v>63</v>
      </c>
      <c r="C26" s="10" t="s">
        <v>64</v>
      </c>
      <c r="D26" s="11">
        <f>D27+D28</f>
        <v>34000</v>
      </c>
      <c r="E26" s="11">
        <f>E27+E28</f>
        <v>10000</v>
      </c>
      <c r="F26" s="11">
        <f>G26+H26</f>
        <v>51314</v>
      </c>
      <c r="G26" s="11">
        <f>G27+G28</f>
        <v>45314</v>
      </c>
      <c r="H26" s="11">
        <f>H27+H28</f>
        <v>6000</v>
      </c>
      <c r="I26" s="11">
        <f>I27+I28</f>
        <v>6525</v>
      </c>
      <c r="J26" s="11">
        <f>J27+J28</f>
        <v>0</v>
      </c>
      <c r="K26" s="11">
        <f>F26-I26-J26</f>
        <v>44789</v>
      </c>
    </row>
    <row r="27" spans="1:11" s="6" customFormat="1" x14ac:dyDescent="0.25">
      <c r="A27" s="10" t="s">
        <v>65</v>
      </c>
      <c r="B27" s="10" t="s">
        <v>66</v>
      </c>
      <c r="C27" s="10" t="s">
        <v>67</v>
      </c>
      <c r="D27" s="11">
        <v>30000</v>
      </c>
      <c r="E27" s="11">
        <v>8000</v>
      </c>
      <c r="F27" s="11">
        <f>G27+H27</f>
        <v>41582</v>
      </c>
      <c r="G27" s="11">
        <v>39582</v>
      </c>
      <c r="H27" s="11">
        <v>2000</v>
      </c>
      <c r="I27" s="11">
        <v>4065</v>
      </c>
      <c r="J27" s="11">
        <v>0</v>
      </c>
      <c r="K27" s="11">
        <f>F27-I27-J27</f>
        <v>37517</v>
      </c>
    </row>
    <row r="28" spans="1:11" s="6" customFormat="1" x14ac:dyDescent="0.25">
      <c r="A28" s="10" t="s">
        <v>68</v>
      </c>
      <c r="B28" s="10" t="s">
        <v>69</v>
      </c>
      <c r="C28" s="10" t="s">
        <v>70</v>
      </c>
      <c r="D28" s="11">
        <v>4000</v>
      </c>
      <c r="E28" s="11">
        <v>2000</v>
      </c>
      <c r="F28" s="11">
        <f>G28+H28</f>
        <v>9732</v>
      </c>
      <c r="G28" s="11">
        <v>5732</v>
      </c>
      <c r="H28" s="11">
        <v>4000</v>
      </c>
      <c r="I28" s="11">
        <v>2460</v>
      </c>
      <c r="J28" s="11">
        <v>0</v>
      </c>
      <c r="K28" s="11">
        <f>F28-I28-J28</f>
        <v>7272</v>
      </c>
    </row>
    <row r="29" spans="1:11" s="6" customFormat="1" ht="22.5" x14ac:dyDescent="0.25">
      <c r="A29" s="10" t="s">
        <v>71</v>
      </c>
      <c r="B29" s="10" t="s">
        <v>72</v>
      </c>
      <c r="C29" s="10" t="s">
        <v>73</v>
      </c>
      <c r="D29" s="11">
        <f>D30+D31+D32</f>
        <v>335000</v>
      </c>
      <c r="E29" s="11">
        <f>E30+E31+E32</f>
        <v>67000</v>
      </c>
      <c r="F29" s="11">
        <f>G29+H29</f>
        <v>757979</v>
      </c>
      <c r="G29" s="11">
        <f>G30+G31+G32</f>
        <v>490979</v>
      </c>
      <c r="H29" s="11">
        <f>H30+H31+H32</f>
        <v>267000</v>
      </c>
      <c r="I29" s="11">
        <f>I30+I31+I32</f>
        <v>79075</v>
      </c>
      <c r="J29" s="11">
        <f>J30+J31+J32</f>
        <v>0</v>
      </c>
      <c r="K29" s="11">
        <f>F29-I29-J29</f>
        <v>678904</v>
      </c>
    </row>
    <row r="30" spans="1:11" s="6" customFormat="1" ht="22.5" x14ac:dyDescent="0.25">
      <c r="A30" s="10" t="s">
        <v>74</v>
      </c>
      <c r="B30" s="10" t="s">
        <v>75</v>
      </c>
      <c r="C30" s="10" t="s">
        <v>76</v>
      </c>
      <c r="D30" s="11">
        <v>65000</v>
      </c>
      <c r="E30" s="11">
        <v>16000</v>
      </c>
      <c r="F30" s="11">
        <f>G30+H30</f>
        <v>137184</v>
      </c>
      <c r="G30" s="11">
        <v>72184</v>
      </c>
      <c r="H30" s="11">
        <v>65000</v>
      </c>
      <c r="I30" s="11">
        <v>19473</v>
      </c>
      <c r="J30" s="11">
        <v>0</v>
      </c>
      <c r="K30" s="11">
        <f>F30-I30-J30</f>
        <v>117711</v>
      </c>
    </row>
    <row r="31" spans="1:11" s="6" customFormat="1" ht="22.5" x14ac:dyDescent="0.25">
      <c r="A31" s="10" t="s">
        <v>77</v>
      </c>
      <c r="B31" s="10" t="s">
        <v>78</v>
      </c>
      <c r="C31" s="10" t="s">
        <v>79</v>
      </c>
      <c r="D31" s="11">
        <v>2000</v>
      </c>
      <c r="E31" s="11">
        <v>0</v>
      </c>
      <c r="F31" s="11">
        <f>G31+H31</f>
        <v>6182</v>
      </c>
      <c r="G31" s="11">
        <v>4182</v>
      </c>
      <c r="H31" s="11">
        <v>2000</v>
      </c>
      <c r="I31" s="11">
        <v>353</v>
      </c>
      <c r="J31" s="11">
        <v>0</v>
      </c>
      <c r="K31" s="11">
        <f>F31-I31-J31</f>
        <v>5829</v>
      </c>
    </row>
    <row r="32" spans="1:11" s="6" customFormat="1" x14ac:dyDescent="0.25">
      <c r="A32" s="10" t="s">
        <v>80</v>
      </c>
      <c r="B32" s="10" t="s">
        <v>81</v>
      </c>
      <c r="C32" s="10" t="s">
        <v>82</v>
      </c>
      <c r="D32" s="11">
        <v>268000</v>
      </c>
      <c r="E32" s="11">
        <v>51000</v>
      </c>
      <c r="F32" s="11">
        <f>G32+H32</f>
        <v>614613</v>
      </c>
      <c r="G32" s="11">
        <v>414613</v>
      </c>
      <c r="H32" s="11">
        <v>200000</v>
      </c>
      <c r="I32" s="11">
        <v>59249</v>
      </c>
      <c r="J32" s="11">
        <v>0</v>
      </c>
      <c r="K32" s="11">
        <f>F32-I32-J32</f>
        <v>555364</v>
      </c>
    </row>
    <row r="33" spans="1:11" s="6" customFormat="1" x14ac:dyDescent="0.25">
      <c r="A33" s="10" t="s">
        <v>83</v>
      </c>
      <c r="B33" s="10" t="s">
        <v>84</v>
      </c>
      <c r="C33" s="10" t="s">
        <v>85</v>
      </c>
      <c r="D33" s="11">
        <v>3000</v>
      </c>
      <c r="E33" s="11">
        <v>1000</v>
      </c>
      <c r="F33" s="11">
        <f>G33+H33</f>
        <v>316</v>
      </c>
      <c r="G33" s="11">
        <v>0</v>
      </c>
      <c r="H33" s="11">
        <v>316</v>
      </c>
      <c r="I33" s="11">
        <v>316</v>
      </c>
      <c r="J33" s="11">
        <v>0</v>
      </c>
      <c r="K33" s="11">
        <f>F33-I33-J33</f>
        <v>0</v>
      </c>
    </row>
    <row r="34" spans="1:11" s="6" customFormat="1" ht="22.5" x14ac:dyDescent="0.25">
      <c r="A34" s="10" t="s">
        <v>86</v>
      </c>
      <c r="B34" s="10" t="s">
        <v>87</v>
      </c>
      <c r="C34" s="10" t="s">
        <v>88</v>
      </c>
      <c r="D34" s="11">
        <f>D35+D39</f>
        <v>2456000</v>
      </c>
      <c r="E34" s="11">
        <f>E35+E39</f>
        <v>619000</v>
      </c>
      <c r="F34" s="11">
        <f>G34+H34</f>
        <v>670156</v>
      </c>
      <c r="G34" s="11">
        <f>G35+G39</f>
        <v>88656</v>
      </c>
      <c r="H34" s="11">
        <f>H35+H39</f>
        <v>581500</v>
      </c>
      <c r="I34" s="11">
        <f>I35+I39</f>
        <v>565540</v>
      </c>
      <c r="J34" s="11">
        <f>J35+J39</f>
        <v>0</v>
      </c>
      <c r="K34" s="11">
        <f>F34-I34-J34</f>
        <v>104616</v>
      </c>
    </row>
    <row r="35" spans="1:11" s="6" customFormat="1" ht="22.5" x14ac:dyDescent="0.25">
      <c r="A35" s="10" t="s">
        <v>89</v>
      </c>
      <c r="B35" s="10" t="s">
        <v>90</v>
      </c>
      <c r="C35" s="10" t="s">
        <v>91</v>
      </c>
      <c r="D35" s="11">
        <f>+D36+D37+D38</f>
        <v>2436000</v>
      </c>
      <c r="E35" s="11">
        <f>+E36+E37+E38</f>
        <v>614000</v>
      </c>
      <c r="F35" s="11">
        <f>G35+H35</f>
        <v>561500</v>
      </c>
      <c r="G35" s="11">
        <f>+G36+G37+G38</f>
        <v>0</v>
      </c>
      <c r="H35" s="11">
        <f>+H36+H37+H38</f>
        <v>561500</v>
      </c>
      <c r="I35" s="11">
        <f>+I36+I37+I38</f>
        <v>561500</v>
      </c>
      <c r="J35" s="11">
        <f>+J36+J37+J38</f>
        <v>0</v>
      </c>
      <c r="K35" s="11">
        <f>F35-I35-J35</f>
        <v>0</v>
      </c>
    </row>
    <row r="36" spans="1:11" s="6" customFormat="1" ht="43.5" x14ac:dyDescent="0.25">
      <c r="A36" s="10" t="s">
        <v>92</v>
      </c>
      <c r="B36" s="10" t="s">
        <v>93</v>
      </c>
      <c r="C36" s="10" t="s">
        <v>94</v>
      </c>
      <c r="D36" s="11">
        <v>1794000</v>
      </c>
      <c r="E36" s="11">
        <v>453000</v>
      </c>
      <c r="F36" s="11">
        <f>G36+H36</f>
        <v>413500</v>
      </c>
      <c r="G36" s="11">
        <v>0</v>
      </c>
      <c r="H36" s="11">
        <v>413500</v>
      </c>
      <c r="I36" s="11">
        <v>413500</v>
      </c>
      <c r="J36" s="11">
        <v>0</v>
      </c>
      <c r="K36" s="11">
        <f>F36-I36-J36</f>
        <v>0</v>
      </c>
    </row>
    <row r="37" spans="1:11" s="6" customFormat="1" ht="22.5" x14ac:dyDescent="0.25">
      <c r="A37" s="10" t="s">
        <v>95</v>
      </c>
      <c r="B37" s="10" t="s">
        <v>96</v>
      </c>
      <c r="C37" s="10" t="s">
        <v>97</v>
      </c>
      <c r="D37" s="11">
        <v>50000</v>
      </c>
      <c r="E37" s="11">
        <v>13000</v>
      </c>
      <c r="F37" s="11">
        <f>G37+H37</f>
        <v>0</v>
      </c>
      <c r="G37" s="11">
        <v>0</v>
      </c>
      <c r="H37" s="11">
        <v>0</v>
      </c>
      <c r="I37" s="11">
        <v>0</v>
      </c>
      <c r="J37" s="11">
        <v>0</v>
      </c>
      <c r="K37" s="11">
        <f>F37-I37-J37</f>
        <v>0</v>
      </c>
    </row>
    <row r="38" spans="1:11" s="6" customFormat="1" ht="22.5" x14ac:dyDescent="0.25">
      <c r="A38" s="10" t="s">
        <v>98</v>
      </c>
      <c r="B38" s="10" t="s">
        <v>99</v>
      </c>
      <c r="C38" s="10" t="s">
        <v>100</v>
      </c>
      <c r="D38" s="11">
        <v>592000</v>
      </c>
      <c r="E38" s="11">
        <v>148000</v>
      </c>
      <c r="F38" s="11">
        <f>G38+H38</f>
        <v>148000</v>
      </c>
      <c r="G38" s="11">
        <v>0</v>
      </c>
      <c r="H38" s="11">
        <v>148000</v>
      </c>
      <c r="I38" s="11">
        <v>148000</v>
      </c>
      <c r="J38" s="11">
        <v>0</v>
      </c>
      <c r="K38" s="11">
        <f>F38-I38-J38</f>
        <v>0</v>
      </c>
    </row>
    <row r="39" spans="1:11" s="6" customFormat="1" ht="33" x14ac:dyDescent="0.25">
      <c r="A39" s="10" t="s">
        <v>101</v>
      </c>
      <c r="B39" s="10" t="s">
        <v>102</v>
      </c>
      <c r="C39" s="10" t="s">
        <v>103</v>
      </c>
      <c r="D39" s="11">
        <f>D40</f>
        <v>20000</v>
      </c>
      <c r="E39" s="11">
        <f>E40</f>
        <v>5000</v>
      </c>
      <c r="F39" s="11">
        <f>G39+H39</f>
        <v>108656</v>
      </c>
      <c r="G39" s="11">
        <f>G40</f>
        <v>88656</v>
      </c>
      <c r="H39" s="11">
        <f>H40</f>
        <v>20000</v>
      </c>
      <c r="I39" s="11">
        <f>I40</f>
        <v>4040</v>
      </c>
      <c r="J39" s="11">
        <f>J40</f>
        <v>0</v>
      </c>
      <c r="K39" s="11">
        <f>F39-I39-J39</f>
        <v>104616</v>
      </c>
    </row>
    <row r="40" spans="1:11" s="6" customFormat="1" ht="22.5" x14ac:dyDescent="0.25">
      <c r="A40" s="10" t="s">
        <v>104</v>
      </c>
      <c r="B40" s="10" t="s">
        <v>105</v>
      </c>
      <c r="C40" s="10" t="s">
        <v>106</v>
      </c>
      <c r="D40" s="11">
        <f>D41+D42</f>
        <v>20000</v>
      </c>
      <c r="E40" s="11">
        <f>E41+E42</f>
        <v>5000</v>
      </c>
      <c r="F40" s="11">
        <f>G40+H40</f>
        <v>108656</v>
      </c>
      <c r="G40" s="11">
        <f>G41+G42</f>
        <v>88656</v>
      </c>
      <c r="H40" s="11">
        <f>H41+H42</f>
        <v>20000</v>
      </c>
      <c r="I40" s="11">
        <f>I41+I42</f>
        <v>4040</v>
      </c>
      <c r="J40" s="11">
        <f>J41+J42</f>
        <v>0</v>
      </c>
      <c r="K40" s="11">
        <f>F40-I40-J40</f>
        <v>104616</v>
      </c>
    </row>
    <row r="41" spans="1:11" s="6" customFormat="1" ht="22.5" x14ac:dyDescent="0.25">
      <c r="A41" s="10" t="s">
        <v>107</v>
      </c>
      <c r="B41" s="10" t="s">
        <v>108</v>
      </c>
      <c r="C41" s="10" t="s">
        <v>109</v>
      </c>
      <c r="D41" s="11">
        <v>20000</v>
      </c>
      <c r="E41" s="11">
        <v>5000</v>
      </c>
      <c r="F41" s="11">
        <f>G41+H41</f>
        <v>88312</v>
      </c>
      <c r="G41" s="11">
        <v>68312</v>
      </c>
      <c r="H41" s="11">
        <v>20000</v>
      </c>
      <c r="I41" s="11">
        <v>4040</v>
      </c>
      <c r="J41" s="11">
        <v>0</v>
      </c>
      <c r="K41" s="11">
        <f>F41-I41-J41</f>
        <v>84272</v>
      </c>
    </row>
    <row r="42" spans="1:11" s="6" customFormat="1" ht="22.5" x14ac:dyDescent="0.25">
      <c r="A42" s="10" t="s">
        <v>110</v>
      </c>
      <c r="B42" s="10" t="s">
        <v>111</v>
      </c>
      <c r="C42" s="10" t="s">
        <v>112</v>
      </c>
      <c r="D42" s="11">
        <v>0</v>
      </c>
      <c r="E42" s="11">
        <v>0</v>
      </c>
      <c r="F42" s="11">
        <f>G42+H42</f>
        <v>20344</v>
      </c>
      <c r="G42" s="11">
        <v>20344</v>
      </c>
      <c r="H42" s="11">
        <v>0</v>
      </c>
      <c r="I42" s="11">
        <v>0</v>
      </c>
      <c r="J42" s="11">
        <v>0</v>
      </c>
      <c r="K42" s="11">
        <f>F42-I42-J42</f>
        <v>20344</v>
      </c>
    </row>
    <row r="43" spans="1:11" s="6" customFormat="1" ht="22.5" x14ac:dyDescent="0.25">
      <c r="A43" s="10" t="s">
        <v>113</v>
      </c>
      <c r="B43" s="10" t="s">
        <v>114</v>
      </c>
      <c r="C43" s="10" t="s">
        <v>115</v>
      </c>
      <c r="D43" s="11">
        <f>D44</f>
        <v>0</v>
      </c>
      <c r="E43" s="11">
        <f>E44</f>
        <v>0</v>
      </c>
      <c r="F43" s="11">
        <f>G43+H43</f>
        <v>2767</v>
      </c>
      <c r="G43" s="11">
        <f>G44</f>
        <v>2767</v>
      </c>
      <c r="H43" s="11">
        <f>H44</f>
        <v>0</v>
      </c>
      <c r="I43" s="11">
        <f>I44</f>
        <v>0</v>
      </c>
      <c r="J43" s="11">
        <f>J44</f>
        <v>0</v>
      </c>
      <c r="K43" s="11">
        <f>F43-I43-J43</f>
        <v>2767</v>
      </c>
    </row>
    <row r="44" spans="1:11" s="6" customFormat="1" x14ac:dyDescent="0.25">
      <c r="A44" s="10" t="s">
        <v>116</v>
      </c>
      <c r="B44" s="10" t="s">
        <v>117</v>
      </c>
      <c r="C44" s="10" t="s">
        <v>118</v>
      </c>
      <c r="D44" s="11">
        <f>D45</f>
        <v>0</v>
      </c>
      <c r="E44" s="11">
        <f>E45</f>
        <v>0</v>
      </c>
      <c r="F44" s="11">
        <f>G44+H44</f>
        <v>2767</v>
      </c>
      <c r="G44" s="11">
        <f>G45</f>
        <v>2767</v>
      </c>
      <c r="H44" s="11">
        <f>H45</f>
        <v>0</v>
      </c>
      <c r="I44" s="11">
        <f>I45</f>
        <v>0</v>
      </c>
      <c r="J44" s="11">
        <f>J45</f>
        <v>0</v>
      </c>
      <c r="K44" s="11">
        <f>F44-I44-J44</f>
        <v>2767</v>
      </c>
    </row>
    <row r="45" spans="1:11" s="6" customFormat="1" x14ac:dyDescent="0.25">
      <c r="A45" s="10" t="s">
        <v>119</v>
      </c>
      <c r="B45" s="10" t="s">
        <v>120</v>
      </c>
      <c r="C45" s="10" t="s">
        <v>121</v>
      </c>
      <c r="D45" s="11">
        <v>0</v>
      </c>
      <c r="E45" s="11">
        <v>0</v>
      </c>
      <c r="F45" s="11">
        <f>G45+H45</f>
        <v>2767</v>
      </c>
      <c r="G45" s="11">
        <v>2767</v>
      </c>
      <c r="H45" s="11">
        <v>0</v>
      </c>
      <c r="I45" s="11">
        <v>0</v>
      </c>
      <c r="J45" s="11">
        <v>0</v>
      </c>
      <c r="K45" s="11">
        <f>F45-I45-J45</f>
        <v>2767</v>
      </c>
    </row>
    <row r="46" spans="1:11" s="6" customFormat="1" x14ac:dyDescent="0.25">
      <c r="A46" s="10" t="s">
        <v>122</v>
      </c>
      <c r="B46" s="10" t="s">
        <v>123</v>
      </c>
      <c r="C46" s="10" t="s">
        <v>124</v>
      </c>
      <c r="D46" s="11">
        <f>D47+D51</f>
        <v>180000</v>
      </c>
      <c r="E46" s="11">
        <f>E47+E51</f>
        <v>25000</v>
      </c>
      <c r="F46" s="11">
        <f>G46+H46</f>
        <v>195451</v>
      </c>
      <c r="G46" s="11">
        <f>G47+G51</f>
        <v>184440</v>
      </c>
      <c r="H46" s="11">
        <f>H47+H51</f>
        <v>11011</v>
      </c>
      <c r="I46" s="11">
        <f>I47+I51</f>
        <v>2297</v>
      </c>
      <c r="J46" s="11">
        <f>J47+J51</f>
        <v>0</v>
      </c>
      <c r="K46" s="11">
        <f>F46-I46-J46</f>
        <v>193154</v>
      </c>
    </row>
    <row r="47" spans="1:11" s="6" customFormat="1" ht="22.5" x14ac:dyDescent="0.25">
      <c r="A47" s="10" t="s">
        <v>125</v>
      </c>
      <c r="B47" s="10" t="s">
        <v>126</v>
      </c>
      <c r="C47" s="10" t="s">
        <v>127</v>
      </c>
      <c r="D47" s="11">
        <f>D48</f>
        <v>20000</v>
      </c>
      <c r="E47" s="11">
        <f>E48</f>
        <v>5000</v>
      </c>
      <c r="F47" s="11">
        <f>G47+H47</f>
        <v>23103</v>
      </c>
      <c r="G47" s="11">
        <f>G48</f>
        <v>13103</v>
      </c>
      <c r="H47" s="11">
        <f>H48</f>
        <v>10000</v>
      </c>
      <c r="I47" s="11">
        <f>I48</f>
        <v>750</v>
      </c>
      <c r="J47" s="11">
        <f>J48</f>
        <v>0</v>
      </c>
      <c r="K47" s="11">
        <f>F47-I47-J47</f>
        <v>22353</v>
      </c>
    </row>
    <row r="48" spans="1:11" s="6" customFormat="1" ht="22.5" x14ac:dyDescent="0.25">
      <c r="A48" s="10" t="s">
        <v>128</v>
      </c>
      <c r="B48" s="10" t="s">
        <v>129</v>
      </c>
      <c r="C48" s="10" t="s">
        <v>130</v>
      </c>
      <c r="D48" s="11">
        <f>+D49</f>
        <v>20000</v>
      </c>
      <c r="E48" s="11">
        <f>+E49</f>
        <v>5000</v>
      </c>
      <c r="F48" s="11">
        <f>G48+H48</f>
        <v>23103</v>
      </c>
      <c r="G48" s="11">
        <f>+G49</f>
        <v>13103</v>
      </c>
      <c r="H48" s="11">
        <f>+H49</f>
        <v>10000</v>
      </c>
      <c r="I48" s="11">
        <f>+I49</f>
        <v>750</v>
      </c>
      <c r="J48" s="11">
        <f>+J49</f>
        <v>0</v>
      </c>
      <c r="K48" s="11">
        <f>F48-I48-J48</f>
        <v>22353</v>
      </c>
    </row>
    <row r="49" spans="1:11" s="6" customFormat="1" x14ac:dyDescent="0.25">
      <c r="A49" s="10" t="s">
        <v>131</v>
      </c>
      <c r="B49" s="10" t="s">
        <v>132</v>
      </c>
      <c r="C49" s="10" t="s">
        <v>133</v>
      </c>
      <c r="D49" s="11">
        <f>D50</f>
        <v>20000</v>
      </c>
      <c r="E49" s="11">
        <f>E50</f>
        <v>5000</v>
      </c>
      <c r="F49" s="11">
        <f>G49+H49</f>
        <v>23103</v>
      </c>
      <c r="G49" s="11">
        <f>G50</f>
        <v>13103</v>
      </c>
      <c r="H49" s="11">
        <f>H50</f>
        <v>10000</v>
      </c>
      <c r="I49" s="11">
        <f>I50</f>
        <v>750</v>
      </c>
      <c r="J49" s="11">
        <f>J50</f>
        <v>0</v>
      </c>
      <c r="K49" s="11">
        <f>F49-I49-J49</f>
        <v>22353</v>
      </c>
    </row>
    <row r="50" spans="1:11" s="6" customFormat="1" ht="22.5" x14ac:dyDescent="0.25">
      <c r="A50" s="10" t="s">
        <v>134</v>
      </c>
      <c r="B50" s="10" t="s">
        <v>135</v>
      </c>
      <c r="C50" s="10" t="s">
        <v>136</v>
      </c>
      <c r="D50" s="11">
        <v>20000</v>
      </c>
      <c r="E50" s="11">
        <v>5000</v>
      </c>
      <c r="F50" s="11">
        <f>G50+H50</f>
        <v>23103</v>
      </c>
      <c r="G50" s="11">
        <v>13103</v>
      </c>
      <c r="H50" s="11">
        <v>10000</v>
      </c>
      <c r="I50" s="11">
        <v>750</v>
      </c>
      <c r="J50" s="11">
        <v>0</v>
      </c>
      <c r="K50" s="11">
        <f>F50-I50-J50</f>
        <v>22353</v>
      </c>
    </row>
    <row r="51" spans="1:11" s="6" customFormat="1" ht="22.5" x14ac:dyDescent="0.25">
      <c r="A51" s="10" t="s">
        <v>137</v>
      </c>
      <c r="B51" s="10" t="s">
        <v>138</v>
      </c>
      <c r="C51" s="10" t="s">
        <v>139</v>
      </c>
      <c r="D51" s="11">
        <f>+D52+D54+D58</f>
        <v>160000</v>
      </c>
      <c r="E51" s="11">
        <f>+E52+E54+E58</f>
        <v>20000</v>
      </c>
      <c r="F51" s="11">
        <f>G51+H51</f>
        <v>172348</v>
      </c>
      <c r="G51" s="11">
        <f>+G52+G54+G58</f>
        <v>171337</v>
      </c>
      <c r="H51" s="11">
        <f>+H52+H54+H58</f>
        <v>1011</v>
      </c>
      <c r="I51" s="11">
        <f>+I52+I54+I58</f>
        <v>1547</v>
      </c>
      <c r="J51" s="11">
        <f>+J52+J54+J58</f>
        <v>0</v>
      </c>
      <c r="K51" s="11">
        <f>F51-I51-J51</f>
        <v>170801</v>
      </c>
    </row>
    <row r="52" spans="1:11" s="6" customFormat="1" ht="22.5" x14ac:dyDescent="0.25">
      <c r="A52" s="10" t="s">
        <v>140</v>
      </c>
      <c r="B52" s="10" t="s">
        <v>141</v>
      </c>
      <c r="C52" s="10" t="s">
        <v>142</v>
      </c>
      <c r="D52" s="11">
        <f>D53</f>
        <v>0</v>
      </c>
      <c r="E52" s="11">
        <f>E53</f>
        <v>0</v>
      </c>
      <c r="F52" s="11">
        <f>G52+H52</f>
        <v>472</v>
      </c>
      <c r="G52" s="11">
        <f>G53</f>
        <v>0</v>
      </c>
      <c r="H52" s="11">
        <f>H53</f>
        <v>472</v>
      </c>
      <c r="I52" s="11">
        <f>I53</f>
        <v>472</v>
      </c>
      <c r="J52" s="11">
        <f>J53</f>
        <v>0</v>
      </c>
      <c r="K52" s="11">
        <f>F52-I52-J52</f>
        <v>0</v>
      </c>
    </row>
    <row r="53" spans="1:11" s="6" customFormat="1" x14ac:dyDescent="0.25">
      <c r="A53" s="10" t="s">
        <v>143</v>
      </c>
      <c r="B53" s="10" t="s">
        <v>144</v>
      </c>
      <c r="C53" s="10" t="s">
        <v>145</v>
      </c>
      <c r="D53" s="11">
        <v>0</v>
      </c>
      <c r="E53" s="11">
        <v>0</v>
      </c>
      <c r="F53" s="11">
        <f>G53+H53</f>
        <v>472</v>
      </c>
      <c r="G53" s="11">
        <v>0</v>
      </c>
      <c r="H53" s="11">
        <v>472</v>
      </c>
      <c r="I53" s="11">
        <v>472</v>
      </c>
      <c r="J53" s="11">
        <v>0</v>
      </c>
      <c r="K53" s="11">
        <f>F53-I53-J53</f>
        <v>0</v>
      </c>
    </row>
    <row r="54" spans="1:11" s="6" customFormat="1" ht="22.5" x14ac:dyDescent="0.25">
      <c r="A54" s="10" t="s">
        <v>146</v>
      </c>
      <c r="B54" s="10" t="s">
        <v>147</v>
      </c>
      <c r="C54" s="10" t="s">
        <v>148</v>
      </c>
      <c r="D54" s="11">
        <f>D55+D57</f>
        <v>75000</v>
      </c>
      <c r="E54" s="11">
        <f>E55+E57</f>
        <v>10000</v>
      </c>
      <c r="F54" s="11">
        <f>G54+H54</f>
        <v>171353</v>
      </c>
      <c r="G54" s="11">
        <f>G55+G57</f>
        <v>171337</v>
      </c>
      <c r="H54" s="11">
        <f>H55+H57</f>
        <v>16</v>
      </c>
      <c r="I54" s="11">
        <f>I55+I57</f>
        <v>552</v>
      </c>
      <c r="J54" s="11">
        <f>J55+J57</f>
        <v>0</v>
      </c>
      <c r="K54" s="11">
        <f>F54-I54-J54</f>
        <v>170801</v>
      </c>
    </row>
    <row r="55" spans="1:11" s="6" customFormat="1" ht="22.5" x14ac:dyDescent="0.25">
      <c r="A55" s="10" t="s">
        <v>149</v>
      </c>
      <c r="B55" s="10" t="s">
        <v>150</v>
      </c>
      <c r="C55" s="10" t="s">
        <v>151</v>
      </c>
      <c r="D55" s="11">
        <f>D56</f>
        <v>75000</v>
      </c>
      <c r="E55" s="11">
        <f>E56</f>
        <v>10000</v>
      </c>
      <c r="F55" s="11">
        <f>G55+H55</f>
        <v>171337</v>
      </c>
      <c r="G55" s="11">
        <f>G56</f>
        <v>171337</v>
      </c>
      <c r="H55" s="11">
        <f>H56</f>
        <v>0</v>
      </c>
      <c r="I55" s="11">
        <f>I56</f>
        <v>536</v>
      </c>
      <c r="J55" s="11">
        <f>J56</f>
        <v>0</v>
      </c>
      <c r="K55" s="11">
        <f>F55-I55-J55</f>
        <v>170801</v>
      </c>
    </row>
    <row r="56" spans="1:11" s="6" customFormat="1" ht="22.5" x14ac:dyDescent="0.25">
      <c r="A56" s="10" t="s">
        <v>152</v>
      </c>
      <c r="B56" s="10" t="s">
        <v>153</v>
      </c>
      <c r="C56" s="10" t="s">
        <v>154</v>
      </c>
      <c r="D56" s="11">
        <v>75000</v>
      </c>
      <c r="E56" s="11">
        <v>10000</v>
      </c>
      <c r="F56" s="11">
        <f>G56+H56</f>
        <v>171337</v>
      </c>
      <c r="G56" s="11">
        <v>171337</v>
      </c>
      <c r="H56" s="11">
        <v>0</v>
      </c>
      <c r="I56" s="11">
        <v>536</v>
      </c>
      <c r="J56" s="11">
        <v>0</v>
      </c>
      <c r="K56" s="11">
        <f>F56-I56-J56</f>
        <v>170801</v>
      </c>
    </row>
    <row r="57" spans="1:11" s="6" customFormat="1" x14ac:dyDescent="0.25">
      <c r="A57" s="10" t="s">
        <v>155</v>
      </c>
      <c r="B57" s="10" t="s">
        <v>156</v>
      </c>
      <c r="C57" s="10" t="s">
        <v>157</v>
      </c>
      <c r="D57" s="11">
        <v>0</v>
      </c>
      <c r="E57" s="11">
        <v>0</v>
      </c>
      <c r="F57" s="11">
        <f>G57+H57</f>
        <v>16</v>
      </c>
      <c r="G57" s="11">
        <v>0</v>
      </c>
      <c r="H57" s="11">
        <v>16</v>
      </c>
      <c r="I57" s="11">
        <v>16</v>
      </c>
      <c r="J57" s="11">
        <v>0</v>
      </c>
      <c r="K57" s="11">
        <f>F57-I57-J57</f>
        <v>0</v>
      </c>
    </row>
    <row r="58" spans="1:11" s="6" customFormat="1" ht="33" x14ac:dyDescent="0.25">
      <c r="A58" s="10" t="s">
        <v>158</v>
      </c>
      <c r="B58" s="10" t="s">
        <v>159</v>
      </c>
      <c r="C58" s="10" t="s">
        <v>160</v>
      </c>
      <c r="D58" s="11">
        <f>+D59</f>
        <v>85000</v>
      </c>
      <c r="E58" s="11">
        <f>+E59</f>
        <v>10000</v>
      </c>
      <c r="F58" s="11">
        <f>G58+H58</f>
        <v>523</v>
      </c>
      <c r="G58" s="11">
        <f>+G59</f>
        <v>0</v>
      </c>
      <c r="H58" s="11">
        <f>+H59</f>
        <v>523</v>
      </c>
      <c r="I58" s="11">
        <f>+I59</f>
        <v>523</v>
      </c>
      <c r="J58" s="11">
        <f>+J59</f>
        <v>0</v>
      </c>
      <c r="K58" s="11">
        <f>F58-I58-J58</f>
        <v>0</v>
      </c>
    </row>
    <row r="59" spans="1:11" s="6" customFormat="1" x14ac:dyDescent="0.25">
      <c r="A59" s="10" t="s">
        <v>161</v>
      </c>
      <c r="B59" s="10" t="s">
        <v>162</v>
      </c>
      <c r="C59" s="10" t="s">
        <v>163</v>
      </c>
      <c r="D59" s="11">
        <v>85000</v>
      </c>
      <c r="E59" s="11">
        <v>10000</v>
      </c>
      <c r="F59" s="11">
        <f>G59+H59</f>
        <v>523</v>
      </c>
      <c r="G59" s="11">
        <v>0</v>
      </c>
      <c r="H59" s="11">
        <v>523</v>
      </c>
      <c r="I59" s="11">
        <v>523</v>
      </c>
      <c r="J59" s="11">
        <v>0</v>
      </c>
      <c r="K59" s="11">
        <f>F59-I59-J59</f>
        <v>0</v>
      </c>
    </row>
    <row r="60" spans="1:11" s="6" customFormat="1" ht="33" x14ac:dyDescent="0.25">
      <c r="A60" s="10" t="s">
        <v>164</v>
      </c>
      <c r="B60" s="10" t="s">
        <v>165</v>
      </c>
      <c r="C60" s="10" t="s">
        <v>166</v>
      </c>
      <c r="D60" s="11">
        <v>-215000</v>
      </c>
      <c r="E60" s="11">
        <v>-40000</v>
      </c>
      <c r="F60" s="11">
        <f>G60+H60</f>
        <v>0</v>
      </c>
      <c r="G60" s="11">
        <v>0</v>
      </c>
      <c r="H60" s="11">
        <v>0</v>
      </c>
      <c r="I60" s="11">
        <v>0</v>
      </c>
      <c r="J60" s="11">
        <v>0</v>
      </c>
      <c r="K60" s="11">
        <f>F60-I60-J60</f>
        <v>0</v>
      </c>
    </row>
    <row r="61" spans="1:11" s="6" customFormat="1" x14ac:dyDescent="0.25">
      <c r="A61" s="10" t="s">
        <v>167</v>
      </c>
      <c r="B61" s="10" t="s">
        <v>168</v>
      </c>
      <c r="C61" s="10" t="s">
        <v>169</v>
      </c>
      <c r="D61" s="11">
        <v>215000</v>
      </c>
      <c r="E61" s="11">
        <v>40000</v>
      </c>
      <c r="F61" s="11">
        <f>G61+H61</f>
        <v>0</v>
      </c>
      <c r="G61" s="11">
        <v>0</v>
      </c>
      <c r="H61" s="11">
        <v>0</v>
      </c>
      <c r="I61" s="11">
        <v>0</v>
      </c>
      <c r="J61" s="11">
        <v>0</v>
      </c>
      <c r="K61" s="11">
        <f>F61-I61-J61</f>
        <v>0</v>
      </c>
    </row>
    <row r="62" spans="1:11" s="6" customFormat="1" ht="22.5" x14ac:dyDescent="0.25">
      <c r="A62" s="10" t="s">
        <v>170</v>
      </c>
      <c r="B62" s="10" t="s">
        <v>171</v>
      </c>
      <c r="C62" s="10" t="s">
        <v>172</v>
      </c>
      <c r="D62" s="11">
        <f>D63</f>
        <v>5479</v>
      </c>
      <c r="E62" s="11">
        <f>E63</f>
        <v>0</v>
      </c>
      <c r="F62" s="11">
        <f>G62+H62</f>
        <v>0</v>
      </c>
      <c r="G62" s="11">
        <f>G63</f>
        <v>0</v>
      </c>
      <c r="H62" s="11">
        <f>H63</f>
        <v>0</v>
      </c>
      <c r="I62" s="11">
        <f>I63</f>
        <v>0</v>
      </c>
      <c r="J62" s="11">
        <f>J63</f>
        <v>0</v>
      </c>
      <c r="K62" s="11">
        <f>F62-I62-J62</f>
        <v>0</v>
      </c>
    </row>
    <row r="63" spans="1:11" s="6" customFormat="1" ht="43.5" x14ac:dyDescent="0.25">
      <c r="A63" s="10" t="s">
        <v>173</v>
      </c>
      <c r="B63" s="10" t="s">
        <v>174</v>
      </c>
      <c r="C63" s="10" t="s">
        <v>175</v>
      </c>
      <c r="D63" s="11">
        <f>+D64</f>
        <v>5479</v>
      </c>
      <c r="E63" s="11">
        <f>+E64</f>
        <v>0</v>
      </c>
      <c r="F63" s="11">
        <f>G63+H63</f>
        <v>0</v>
      </c>
      <c r="G63" s="11">
        <f>+G64</f>
        <v>0</v>
      </c>
      <c r="H63" s="11">
        <f>+H64</f>
        <v>0</v>
      </c>
      <c r="I63" s="11">
        <f>+I64</f>
        <v>0</v>
      </c>
      <c r="J63" s="11">
        <f>+J64</f>
        <v>0</v>
      </c>
      <c r="K63" s="11">
        <f>F63-I63-J63</f>
        <v>0</v>
      </c>
    </row>
    <row r="64" spans="1:11" s="6" customFormat="1" ht="33" x14ac:dyDescent="0.25">
      <c r="A64" s="10" t="s">
        <v>176</v>
      </c>
      <c r="B64" s="10" t="s">
        <v>177</v>
      </c>
      <c r="C64" s="10" t="s">
        <v>178</v>
      </c>
      <c r="D64" s="11">
        <v>5479</v>
      </c>
      <c r="E64" s="11">
        <v>0</v>
      </c>
      <c r="F64" s="11">
        <f>G64+H64</f>
        <v>0</v>
      </c>
      <c r="G64" s="11">
        <v>0</v>
      </c>
      <c r="H64" s="11">
        <v>0</v>
      </c>
      <c r="I64" s="11">
        <v>0</v>
      </c>
      <c r="J64" s="11">
        <v>0</v>
      </c>
      <c r="K64" s="11">
        <f>F64-I64-J64</f>
        <v>0</v>
      </c>
    </row>
    <row r="65" spans="1:12" s="6" customFormat="1" x14ac:dyDescent="0.25">
      <c r="A65" s="10" t="s">
        <v>179</v>
      </c>
      <c r="B65" s="10" t="s">
        <v>180</v>
      </c>
      <c r="C65" s="10" t="s">
        <v>181</v>
      </c>
      <c r="D65" s="11">
        <f>D66</f>
        <v>43000</v>
      </c>
      <c r="E65" s="11">
        <f>E66</f>
        <v>13000</v>
      </c>
      <c r="F65" s="11">
        <f>G65+H65</f>
        <v>10980</v>
      </c>
      <c r="G65" s="11">
        <f>G66</f>
        <v>0</v>
      </c>
      <c r="H65" s="11">
        <f>H66</f>
        <v>10980</v>
      </c>
      <c r="I65" s="11">
        <f>I66</f>
        <v>10980</v>
      </c>
      <c r="J65" s="11">
        <f>J66</f>
        <v>0</v>
      </c>
      <c r="K65" s="11">
        <f>F65-I65-J65</f>
        <v>0</v>
      </c>
    </row>
    <row r="66" spans="1:12" s="6" customFormat="1" ht="22.5" x14ac:dyDescent="0.25">
      <c r="A66" s="10" t="s">
        <v>182</v>
      </c>
      <c r="B66" s="10" t="s">
        <v>183</v>
      </c>
      <c r="C66" s="10" t="s">
        <v>184</v>
      </c>
      <c r="D66" s="11">
        <f>D67</f>
        <v>43000</v>
      </c>
      <c r="E66" s="11">
        <f>E67</f>
        <v>13000</v>
      </c>
      <c r="F66" s="11">
        <f>G66+H66</f>
        <v>10980</v>
      </c>
      <c r="G66" s="11">
        <f>G67</f>
        <v>0</v>
      </c>
      <c r="H66" s="11">
        <f>H67</f>
        <v>10980</v>
      </c>
      <c r="I66" s="11">
        <f>I67</f>
        <v>10980</v>
      </c>
      <c r="J66" s="11">
        <f>J67</f>
        <v>0</v>
      </c>
      <c r="K66" s="11">
        <f>F66-I66-J66</f>
        <v>0</v>
      </c>
    </row>
    <row r="67" spans="1:12" s="6" customFormat="1" ht="75" x14ac:dyDescent="0.25">
      <c r="A67" s="10" t="s">
        <v>185</v>
      </c>
      <c r="B67" s="10" t="s">
        <v>186</v>
      </c>
      <c r="C67" s="10" t="s">
        <v>187</v>
      </c>
      <c r="D67" s="11">
        <f>+D68+D69</f>
        <v>43000</v>
      </c>
      <c r="E67" s="11">
        <f>+E68+E69</f>
        <v>13000</v>
      </c>
      <c r="F67" s="11">
        <f>G67+H67</f>
        <v>10980</v>
      </c>
      <c r="G67" s="11">
        <f>+G68+G69</f>
        <v>0</v>
      </c>
      <c r="H67" s="11">
        <f>+H68+H69</f>
        <v>10980</v>
      </c>
      <c r="I67" s="11">
        <f>+I68+I69</f>
        <v>10980</v>
      </c>
      <c r="J67" s="11">
        <f>+J68+J69</f>
        <v>0</v>
      </c>
      <c r="K67" s="11">
        <f>F67-I67-J67</f>
        <v>0</v>
      </c>
    </row>
    <row r="68" spans="1:12" s="6" customFormat="1" ht="33" x14ac:dyDescent="0.25">
      <c r="A68" s="10" t="s">
        <v>188</v>
      </c>
      <c r="B68" s="10" t="s">
        <v>189</v>
      </c>
      <c r="C68" s="10" t="s">
        <v>190</v>
      </c>
      <c r="D68" s="11">
        <v>3000</v>
      </c>
      <c r="E68" s="11">
        <v>3000</v>
      </c>
      <c r="F68" s="11">
        <f>G68+H68</f>
        <v>2192</v>
      </c>
      <c r="G68" s="11">
        <v>0</v>
      </c>
      <c r="H68" s="11">
        <v>2192</v>
      </c>
      <c r="I68" s="11">
        <v>2192</v>
      </c>
      <c r="J68" s="11">
        <v>0</v>
      </c>
      <c r="K68" s="11">
        <f>F68-I68-J68</f>
        <v>0</v>
      </c>
    </row>
    <row r="69" spans="1:12" s="6" customFormat="1" ht="22.5" x14ac:dyDescent="0.25">
      <c r="A69" s="10" t="s">
        <v>191</v>
      </c>
      <c r="B69" s="10" t="s">
        <v>192</v>
      </c>
      <c r="C69" s="10" t="s">
        <v>193</v>
      </c>
      <c r="D69" s="11">
        <v>40000</v>
      </c>
      <c r="E69" s="11">
        <v>10000</v>
      </c>
      <c r="F69" s="11">
        <f>G69+H69</f>
        <v>8788</v>
      </c>
      <c r="G69" s="11">
        <v>0</v>
      </c>
      <c r="H69" s="11">
        <v>8788</v>
      </c>
      <c r="I69" s="11">
        <v>8788</v>
      </c>
      <c r="J69" s="11">
        <v>0</v>
      </c>
      <c r="K69" s="11">
        <f>F69-I69-J69</f>
        <v>0</v>
      </c>
    </row>
    <row r="70" spans="1:12" s="6" customFormat="1" x14ac:dyDescent="0.25">
      <c r="A70" s="8"/>
      <c r="B70" s="8"/>
      <c r="C70" s="8"/>
      <c r="D70" s="9"/>
      <c r="E70" s="9"/>
      <c r="F70" s="9"/>
      <c r="G70" s="9"/>
      <c r="H70" s="9"/>
      <c r="I70" s="9"/>
      <c r="J70" s="9"/>
      <c r="K70" s="9"/>
    </row>
    <row r="71" spans="1:12" x14ac:dyDescent="0.25">
      <c r="A71" s="13" t="s">
        <v>194</v>
      </c>
      <c r="B71" s="13"/>
      <c r="C71" s="13"/>
      <c r="D71" s="13"/>
      <c r="E71" s="13"/>
      <c r="F71" s="13"/>
      <c r="G71" s="13"/>
      <c r="H71" s="13"/>
      <c r="I71" s="13" t="s">
        <v>196</v>
      </c>
      <c r="J71" s="13"/>
      <c r="K71" s="13"/>
      <c r="L71" s="13"/>
    </row>
    <row r="72" spans="1:12" x14ac:dyDescent="0.25">
      <c r="A72" s="3" t="s">
        <v>195</v>
      </c>
      <c r="B72" s="3"/>
      <c r="C72" s="3"/>
      <c r="D72" s="3"/>
      <c r="E72" s="3"/>
      <c r="F72" s="3"/>
      <c r="G72" s="3"/>
      <c r="H72" s="3"/>
      <c r="I72" s="3" t="s">
        <v>197</v>
      </c>
      <c r="J72" s="3"/>
      <c r="K72" s="3"/>
      <c r="L72" s="3"/>
    </row>
    <row r="141" spans="1:20" x14ac:dyDescent="0.25">
      <c r="A141" s="12"/>
      <c r="B141" s="12"/>
      <c r="C141" s="12"/>
      <c r="D141" s="12"/>
      <c r="I141" s="12"/>
      <c r="J141" s="12"/>
      <c r="K141" s="12"/>
      <c r="L141" s="12"/>
      <c r="Q141" s="12"/>
      <c r="R141" s="12"/>
      <c r="S141" s="12"/>
      <c r="T141" s="12"/>
    </row>
  </sheetData>
  <mergeCells count="26">
    <mergeCell ref="H10:H11"/>
    <mergeCell ref="I9:I11"/>
    <mergeCell ref="J9:J11"/>
    <mergeCell ref="K9:K11"/>
    <mergeCell ref="A71:D71"/>
    <mergeCell ref="A72:D72"/>
    <mergeCell ref="E71:H71"/>
    <mergeCell ref="E72:H72"/>
    <mergeCell ref="I71:L71"/>
    <mergeCell ref="I72:L72"/>
    <mergeCell ref="A7:K7"/>
    <mergeCell ref="A9:B11"/>
    <mergeCell ref="A12:B12"/>
    <mergeCell ref="C9:C11"/>
    <mergeCell ref="D9:E9"/>
    <mergeCell ref="D10:D11"/>
    <mergeCell ref="E10:E11"/>
    <mergeCell ref="F9:H9"/>
    <mergeCell ref="F10:F11"/>
    <mergeCell ref="G10:G11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2017-05-15T05:13:25Z</dcterms:created>
  <dcterms:modified xsi:type="dcterms:W3CDTF">2017-05-15T05:13:27Z</dcterms:modified>
</cp:coreProperties>
</file>