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J18" i="1"/>
  <c r="J19" i="1"/>
  <c r="J20" i="1"/>
  <c r="D21" i="1"/>
  <c r="E21" i="1"/>
  <c r="F21" i="1"/>
  <c r="G21" i="1"/>
  <c r="H21" i="1"/>
  <c r="I21" i="1"/>
  <c r="J21" i="1" s="1"/>
  <c r="K21" i="1"/>
  <c r="J22" i="1"/>
  <c r="J23" i="1"/>
  <c r="J24" i="1"/>
  <c r="J25" i="1"/>
  <c r="J26" i="1"/>
  <c r="D28" i="1"/>
  <c r="D27" i="1" s="1"/>
  <c r="E28" i="1"/>
  <c r="E27" i="1" s="1"/>
  <c r="F28" i="1"/>
  <c r="F27" i="1" s="1"/>
  <c r="G28" i="1"/>
  <c r="G27" i="1" s="1"/>
  <c r="H28" i="1"/>
  <c r="H27" i="1" s="1"/>
  <c r="I28" i="1"/>
  <c r="I27" i="1" s="1"/>
  <c r="J28" i="1"/>
  <c r="K28" i="1"/>
  <c r="K27" i="1" s="1"/>
  <c r="J29" i="1"/>
  <c r="J30" i="1"/>
  <c r="J31" i="1"/>
  <c r="J32" i="1"/>
  <c r="J33" i="1"/>
  <c r="J34" i="1"/>
  <c r="J35" i="1"/>
  <c r="J36" i="1"/>
  <c r="D37" i="1"/>
  <c r="E37" i="1"/>
  <c r="F37" i="1"/>
  <c r="G37" i="1"/>
  <c r="H37" i="1"/>
  <c r="I37" i="1"/>
  <c r="J37" i="1"/>
  <c r="K37" i="1"/>
  <c r="J38" i="1"/>
  <c r="D39" i="1"/>
  <c r="E39" i="1"/>
  <c r="F39" i="1"/>
  <c r="G39" i="1"/>
  <c r="H39" i="1"/>
  <c r="J39" i="1" s="1"/>
  <c r="I39" i="1"/>
  <c r="K39" i="1"/>
  <c r="J40" i="1"/>
  <c r="D41" i="1"/>
  <c r="E41" i="1"/>
  <c r="F41" i="1"/>
  <c r="G41" i="1"/>
  <c r="H41" i="1"/>
  <c r="J41" i="1" s="1"/>
  <c r="I41" i="1"/>
  <c r="K41" i="1"/>
  <c r="J42" i="1"/>
  <c r="J43" i="1"/>
  <c r="J44" i="1"/>
  <c r="D46" i="1"/>
  <c r="D45" i="1" s="1"/>
  <c r="E46" i="1"/>
  <c r="E45" i="1" s="1"/>
  <c r="F46" i="1"/>
  <c r="F45" i="1" s="1"/>
  <c r="G46" i="1"/>
  <c r="G45" i="1" s="1"/>
  <c r="H46" i="1"/>
  <c r="H45" i="1" s="1"/>
  <c r="J45" i="1" s="1"/>
  <c r="I46" i="1"/>
  <c r="I45" i="1" s="1"/>
  <c r="K46" i="1"/>
  <c r="K45" i="1" s="1"/>
  <c r="J47" i="1"/>
  <c r="D51" i="1"/>
  <c r="D50" i="1" s="1"/>
  <c r="D49" i="1" s="1"/>
  <c r="D48" i="1" s="1"/>
  <c r="E51" i="1"/>
  <c r="E50" i="1" s="1"/>
  <c r="E49" i="1" s="1"/>
  <c r="E48" i="1" s="1"/>
  <c r="F51" i="1"/>
  <c r="F50" i="1" s="1"/>
  <c r="F49" i="1" s="1"/>
  <c r="F48" i="1" s="1"/>
  <c r="G51" i="1"/>
  <c r="G50" i="1" s="1"/>
  <c r="G49" i="1" s="1"/>
  <c r="G48" i="1" s="1"/>
  <c r="H51" i="1"/>
  <c r="H50" i="1" s="1"/>
  <c r="I51" i="1"/>
  <c r="I50" i="1" s="1"/>
  <c r="I49" i="1" s="1"/>
  <c r="I48" i="1" s="1"/>
  <c r="K51" i="1"/>
  <c r="K50" i="1" s="1"/>
  <c r="K49" i="1" s="1"/>
  <c r="K48" i="1" s="1"/>
  <c r="J52" i="1"/>
  <c r="J53" i="1"/>
  <c r="J54" i="1"/>
  <c r="J55" i="1"/>
  <c r="H13" i="1" l="1"/>
  <c r="H14" i="1"/>
  <c r="J15" i="1"/>
  <c r="I13" i="1"/>
  <c r="I12" i="1" s="1"/>
  <c r="I14" i="1"/>
  <c r="G13" i="1"/>
  <c r="G12" i="1" s="1"/>
  <c r="G14" i="1"/>
  <c r="J27" i="1"/>
  <c r="F13" i="1"/>
  <c r="F12" i="1" s="1"/>
  <c r="F14" i="1"/>
  <c r="E13" i="1"/>
  <c r="E12" i="1" s="1"/>
  <c r="E14" i="1"/>
  <c r="H49" i="1"/>
  <c r="J50" i="1"/>
  <c r="K14" i="1"/>
  <c r="K13" i="1"/>
  <c r="K12" i="1" s="1"/>
  <c r="D13" i="1"/>
  <c r="D12" i="1" s="1"/>
  <c r="D14" i="1"/>
  <c r="J51" i="1"/>
  <c r="J46" i="1"/>
  <c r="H48" i="1" l="1"/>
  <c r="J48" i="1" s="1"/>
  <c r="J49" i="1"/>
  <c r="J14" i="1"/>
  <c r="J13" i="1"/>
  <c r="H12" i="1" l="1"/>
  <c r="J12" i="1" s="1"/>
</calcChain>
</file>

<file path=xl/sharedStrings.xml><?xml version="1.0" encoding="utf-8"?>
<sst xmlns="http://schemas.openxmlformats.org/spreadsheetml/2006/main" count="157" uniqueCount="157">
  <si>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</si>
  <si>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</si>
  <si>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</si>
  <si>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</si>
  <si>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</si>
  <si>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4, Anul: 2016</t>
  </si>
  <si>
    <t>Capitolul: 65.02.04.01 - Invatamant secundar inferior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</si>
  <si>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</si>
  <si>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</si>
  <si>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</si>
  <si>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</si>
  <si>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</si>
  <si>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</si>
  <si>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</si>
  <si>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</si>
  <si>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</si>
  <si>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</si>
  <si>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</si>
  <si>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</si>
  <si>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</si>
  <si>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</si>
  <si>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</si>
  <si>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</si>
  <si>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</si>
  <si>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</si>
  <si>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</si>
  <si>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</si>
  <si>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</si>
  <si>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</si>
  <si>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</si>
  <si>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</si>
  <si>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</si>
  <si>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</si>
  <si>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</si>
  <si>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</si>
  <si>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</si>
  <si>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</si>
  <si>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</si>
  <si>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</si>
  <si>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13</t>
  </si>
  <si>
    <t>Alte sporuri</t>
  </si>
  <si>
    <t>10.01.06</t>
  </si>
  <si>
    <t>17</t>
  </si>
  <si>
    <t>Fond pentru posturi ocupate prin cumul</t>
  </si>
  <si>
    <t>10.01.10</t>
  </si>
  <si>
    <t>18</t>
  </si>
  <si>
    <t>Fond aferent platii cu ora</t>
  </si>
  <si>
    <t>10.01.11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</si>
  <si>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</si>
  <si>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</si>
  <si>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</si>
  <si>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</si>
  <si>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</si>
  <si>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</si>
  <si>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</si>
  <si>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</si>
  <si>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</si>
  <si>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</si>
  <si>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</si>
  <si>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</si>
  <si>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</si>
  <si>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</si>
  <si>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</si>
  <si>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</si>
  <si>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</si>
  <si>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</si>
  <si>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</si>
  <si>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</si>
  <si>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</si>
  <si>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</si>
  <si>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</si>
  <si>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</si>
  <si>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43</t>
  </si>
  <si>
    <t>Furnituri de birou</t>
  </si>
  <si>
    <t>20.01.01</t>
  </si>
  <si>
    <t>44</t>
  </si>
  <si>
    <t>Materiale pentru curatenie</t>
  </si>
  <si>
    <t>20.01.02</t>
  </si>
  <si>
    <t>45</t>
  </si>
  <si>
    <t>Incalzit, Iluminat si forta motrica</t>
  </si>
  <si>
    <t>20.01.03</t>
  </si>
  <si>
    <t>47</t>
  </si>
  <si>
    <t>Carburanti si lubrifianti</t>
  </si>
  <si>
    <t>20.01.05</t>
  </si>
  <si>
    <t>49</t>
  </si>
  <si>
    <t>Transport</t>
  </si>
  <si>
    <t>20.01.07</t>
  </si>
  <si>
    <t>50</t>
  </si>
  <si>
    <t xml:space="preserve">Posta, telecomunicatii, radio, tv, internet </t>
  </si>
  <si>
    <t>20.01.08</t>
  </si>
  <si>
    <t>51</t>
  </si>
  <si>
    <t xml:space="preserve">Materiale si prestari de servicii cu caracter functional </t>
  </si>
  <si>
    <t>20.01.09</t>
  </si>
  <si>
    <t>52</t>
  </si>
  <si>
    <t>Alte bunuri si servicii pentru intretinere si functionare</t>
  </si>
  <si>
    <t>20.01.30</t>
  </si>
  <si>
    <t>54</t>
  </si>
  <si>
    <t>Hrana  (cod 20.03.01+20.03.02)</t>
  </si>
  <si>
    <t>20.03</t>
  </si>
  <si>
    <t>55</t>
  </si>
  <si>
    <t>Hrana pentru oameni</t>
  </si>
  <si>
    <t>20.03.01</t>
  </si>
  <si>
    <t>62</t>
  </si>
  <si>
    <t>Bunuri de natura obiectelor de inventar  (cod 20.05.01+20.05.03+20.05.30)</t>
  </si>
  <si>
    <t>20.05</t>
  </si>
  <si>
    <t>65</t>
  </si>
  <si>
    <t>Alte obiecte de inventar</t>
  </si>
  <si>
    <t>20.05.30</t>
  </si>
  <si>
    <t>66</t>
  </si>
  <si>
    <t>Deplasari, detasari, transferari  (cod 20.06.01+20.06.02)</t>
  </si>
  <si>
    <t>20.06</t>
  </si>
  <si>
    <t>67</t>
  </si>
  <si>
    <t>Deplasari interne, detaşări, transferari</t>
  </si>
  <si>
    <t>20.06.01</t>
  </si>
  <si>
    <t>72</t>
  </si>
  <si>
    <t>Consultanta si expertiza</t>
  </si>
  <si>
    <t>20.12</t>
  </si>
  <si>
    <t>73</t>
  </si>
  <si>
    <t>Pregatire profesionala</t>
  </si>
  <si>
    <t>20.13</t>
  </si>
  <si>
    <t>159</t>
  </si>
  <si>
    <t>TITLUL IX  ASISTENTA SOCIALA  (cod 57.02)</t>
  </si>
  <si>
    <t>57</t>
  </si>
  <si>
    <t>161</t>
  </si>
  <si>
    <t>Ajutoare sociale  (cod 57.02.01 la 57.02.04)</t>
  </si>
  <si>
    <t>57.02</t>
  </si>
  <si>
    <t>164</t>
  </si>
  <si>
    <t>Tichete de creşă şi tichete sociale pentru grădiniţă</t>
  </si>
  <si>
    <t>57.02.03</t>
  </si>
  <si>
    <t>212</t>
  </si>
  <si>
    <t>SECŢIUNEA DE DEZVOLTARE (cod 51+55+56+70+79.d+84.d)</t>
  </si>
  <si>
    <t>001.02</t>
  </si>
  <si>
    <t>369</t>
  </si>
  <si>
    <t>CHELTUIELI DE CAPITAL  (cod 71+72)</t>
  </si>
  <si>
    <t>70</t>
  </si>
  <si>
    <t>371</t>
  </si>
  <si>
    <t>TITLUL XII  ACTIVE NEFINANCIARE  (cod 71.01 la 71.03)</t>
  </si>
  <si>
    <t>71</t>
  </si>
  <si>
    <t>372</t>
  </si>
  <si>
    <t>Active fixe</t>
  </si>
  <si>
    <t>71.01</t>
  </si>
  <si>
    <t>373</t>
  </si>
  <si>
    <t>Constructii</t>
  </si>
  <si>
    <t>71.01.01</t>
  </si>
  <si>
    <t>374</t>
  </si>
  <si>
    <t>Masini, echipamente si mijloace de transport</t>
  </si>
  <si>
    <t>71.01.02</t>
  </si>
  <si>
    <t>375</t>
  </si>
  <si>
    <t>Mobilier, aparatura birotica si alte active corporale</t>
  </si>
  <si>
    <t>71.01.03</t>
  </si>
  <si>
    <t>376</t>
  </si>
  <si>
    <t>Alte active fixe</t>
  </si>
  <si>
    <t>71.01.30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</si>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</sst>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D13+D48</f>
        <v>1051603</v>
      </c>
      <c r="E12" s="11">
        <f>E13+E48</f>
        <v>511100</v>
      </c>
      <c r="F12" s="11">
        <f>F13+F48</f>
        <v>1051603</v>
      </c>
      <c r="G12" s="11">
        <f>G13+G48</f>
        <v>1051603</v>
      </c>
      <c r="H12" s="11">
        <f>H13+H48</f>
        <v>1051603</v>
      </c>
      <c r="I12" s="11">
        <f>I13+I48</f>
        <v>1002677</v>
      </c>
      <c r="J12" s="11">
        <f>H12-I12</f>
        <v>48926</v>
      </c>
      <c r="K12" s="11">
        <f>K13+K48</f>
        <v>948016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D15+D27+D45</f>
        <v>911603</v>
      </c>
      <c r="E13" s="11">
        <f>E15+E27+E45</f>
        <v>461100</v>
      </c>
      <c r="F13" s="11">
        <f>F15+F27+F45</f>
        <v>911603</v>
      </c>
      <c r="G13" s="11">
        <f>G15+G27+G45</f>
        <v>911603</v>
      </c>
      <c r="H13" s="11">
        <f>H15+H27+H45</f>
        <v>911603</v>
      </c>
      <c r="I13" s="11">
        <f>I15+I27+I45</f>
        <v>862677</v>
      </c>
      <c r="J13" s="11">
        <f>H13-I13</f>
        <v>48926</v>
      </c>
      <c r="K13" s="11">
        <f>K15+K27+K45</f>
        <v>816990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D15+D27+D45</f>
        <v>911603</v>
      </c>
      <c r="E14" s="11">
        <f>E15+E27+E45</f>
        <v>461100</v>
      </c>
      <c r="F14" s="11">
        <f>F15+F27+F45</f>
        <v>911603</v>
      </c>
      <c r="G14" s="11">
        <f>G15+G27+G45</f>
        <v>911603</v>
      </c>
      <c r="H14" s="11">
        <f>H15+H27+H45</f>
        <v>911603</v>
      </c>
      <c r="I14" s="11">
        <f>I15+I27+I45</f>
        <v>862677</v>
      </c>
      <c r="J14" s="11">
        <f>H14-I14</f>
        <v>48926</v>
      </c>
      <c r="K14" s="11">
        <f>K15+K27+K45</f>
        <v>816990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D16+D21</f>
        <v>639603</v>
      </c>
      <c r="E15" s="11">
        <f>E16+E21</f>
        <v>372100</v>
      </c>
      <c r="F15" s="11">
        <f>F16+F21</f>
        <v>639603</v>
      </c>
      <c r="G15" s="11">
        <f>G16+G21</f>
        <v>639603</v>
      </c>
      <c r="H15" s="11">
        <f>H16+H21</f>
        <v>639603</v>
      </c>
      <c r="I15" s="11">
        <f>I16+I21</f>
        <v>639603</v>
      </c>
      <c r="J15" s="11">
        <f>H15-I15</f>
        <v>0</v>
      </c>
      <c r="K15" s="11">
        <f>K16+K21</f>
        <v>652884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D17+D18+D19+D20</f>
        <v>517626</v>
      </c>
      <c r="E16" s="11">
        <f>E17+E18+E19+E20</f>
        <v>298200</v>
      </c>
      <c r="F16" s="11">
        <f>F17+F18+F19+F20</f>
        <v>517626</v>
      </c>
      <c r="G16" s="11">
        <f>G17+G18+G19+G20</f>
        <v>517626</v>
      </c>
      <c r="H16" s="11">
        <f>H17+H18+H19+H20</f>
        <v>517626</v>
      </c>
      <c r="I16" s="11">
        <f>I17+I18+I19+I20</f>
        <v>517626</v>
      </c>
      <c r="J16" s="11">
        <f>H16-I16</f>
        <v>0</v>
      </c>
      <c r="K16" s="11">
        <f>K17+K18+K19+K20</f>
        <v>528431</v>
      </c>
    </row>
    <row r="17" spans="1:11" s="6" customFormat="1" x14ac:dyDescent="0.25">
      <c r="A17" s="10" t="s">
        <v>36</v>
      </c>
      <c r="B17" s="10" t="s">
        <v>37</v>
      </c>
      <c r="C17" s="10" t="s">
        <v>38</v>
      </c>
      <c r="D17" s="11">
        <v>419348</v>
      </c>
      <c r="E17" s="11">
        <v>102450</v>
      </c>
      <c r="F17" s="11">
        <v>419348</v>
      </c>
      <c r="G17" s="11">
        <v>419348</v>
      </c>
      <c r="H17" s="11">
        <v>419348</v>
      </c>
      <c r="I17" s="11">
        <v>419348</v>
      </c>
      <c r="J17" s="11">
        <f>H17-I17</f>
        <v>0</v>
      </c>
      <c r="K17" s="11">
        <v>428632</v>
      </c>
    </row>
    <row r="18" spans="1:11" s="6" customFormat="1" x14ac:dyDescent="0.25">
      <c r="A18" s="10" t="s">
        <v>39</v>
      </c>
      <c r="B18" s="10" t="s">
        <v>40</v>
      </c>
      <c r="C18" s="10" t="s">
        <v>41</v>
      </c>
      <c r="D18" s="11">
        <v>14859</v>
      </c>
      <c r="E18" s="11">
        <v>134000</v>
      </c>
      <c r="F18" s="11">
        <v>14859</v>
      </c>
      <c r="G18" s="11">
        <v>14859</v>
      </c>
      <c r="H18" s="11">
        <v>14859</v>
      </c>
      <c r="I18" s="11">
        <v>14859</v>
      </c>
      <c r="J18" s="11">
        <f>H18-I18</f>
        <v>0</v>
      </c>
      <c r="K18" s="11">
        <v>12697</v>
      </c>
    </row>
    <row r="19" spans="1:11" s="6" customFormat="1" x14ac:dyDescent="0.25">
      <c r="A19" s="10" t="s">
        <v>42</v>
      </c>
      <c r="B19" s="10" t="s">
        <v>43</v>
      </c>
      <c r="C19" s="10" t="s">
        <v>44</v>
      </c>
      <c r="D19" s="11">
        <v>19826</v>
      </c>
      <c r="E19" s="11">
        <v>20350</v>
      </c>
      <c r="F19" s="11">
        <v>19826</v>
      </c>
      <c r="G19" s="11">
        <v>19826</v>
      </c>
      <c r="H19" s="11">
        <v>19826</v>
      </c>
      <c r="I19" s="11">
        <v>19826</v>
      </c>
      <c r="J19" s="11">
        <f>H19-I19</f>
        <v>0</v>
      </c>
      <c r="K19" s="11">
        <v>19639</v>
      </c>
    </row>
    <row r="20" spans="1:11" s="6" customFormat="1" x14ac:dyDescent="0.25">
      <c r="A20" s="10" t="s">
        <v>45</v>
      </c>
      <c r="B20" s="10" t="s">
        <v>46</v>
      </c>
      <c r="C20" s="10" t="s">
        <v>47</v>
      </c>
      <c r="D20" s="11">
        <v>63593</v>
      </c>
      <c r="E20" s="11">
        <v>41400</v>
      </c>
      <c r="F20" s="11">
        <v>63593</v>
      </c>
      <c r="G20" s="11">
        <v>63593</v>
      </c>
      <c r="H20" s="11">
        <v>63593</v>
      </c>
      <c r="I20" s="11">
        <v>63593</v>
      </c>
      <c r="J20" s="11">
        <f>H20-I20</f>
        <v>0</v>
      </c>
      <c r="K20" s="11">
        <v>67463</v>
      </c>
    </row>
    <row r="21" spans="1:11" s="6" customFormat="1" x14ac:dyDescent="0.25">
      <c r="A21" s="10" t="s">
        <v>48</v>
      </c>
      <c r="B21" s="10" t="s">
        <v>49</v>
      </c>
      <c r="C21" s="10" t="s">
        <v>50</v>
      </c>
      <c r="D21" s="11">
        <f>D22+D23+D24+D25+D26</f>
        <v>121977</v>
      </c>
      <c r="E21" s="11">
        <f>E22+E23+E24+E25+E26</f>
        <v>73900</v>
      </c>
      <c r="F21" s="11">
        <f>F22+F23+F24+F25+F26</f>
        <v>121977</v>
      </c>
      <c r="G21" s="11">
        <f>G22+G23+G24+G25+G26</f>
        <v>121977</v>
      </c>
      <c r="H21" s="11">
        <f>H22+H23+H24+H25+H26</f>
        <v>121977</v>
      </c>
      <c r="I21" s="11">
        <f>I22+I23+I24+I25+I26</f>
        <v>121977</v>
      </c>
      <c r="J21" s="11">
        <f>H21-I21</f>
        <v>0</v>
      </c>
      <c r="K21" s="11">
        <f>K22+K23+K24+K25+K26</f>
        <v>124453</v>
      </c>
    </row>
    <row r="22" spans="1:11" s="6" customFormat="1" x14ac:dyDescent="0.25">
      <c r="A22" s="10" t="s">
        <v>51</v>
      </c>
      <c r="B22" s="10" t="s">
        <v>52</v>
      </c>
      <c r="C22" s="10" t="s">
        <v>53</v>
      </c>
      <c r="D22" s="11">
        <v>84375</v>
      </c>
      <c r="E22" s="11">
        <v>51900</v>
      </c>
      <c r="F22" s="11">
        <v>84375</v>
      </c>
      <c r="G22" s="11">
        <v>84375</v>
      </c>
      <c r="H22" s="11">
        <v>84375</v>
      </c>
      <c r="I22" s="11">
        <v>84375</v>
      </c>
      <c r="J22" s="11">
        <f>H22-I22</f>
        <v>0</v>
      </c>
      <c r="K22" s="11">
        <v>86223</v>
      </c>
    </row>
    <row r="23" spans="1:11" s="6" customFormat="1" x14ac:dyDescent="0.25">
      <c r="A23" s="10" t="s">
        <v>54</v>
      </c>
      <c r="B23" s="10" t="s">
        <v>55</v>
      </c>
      <c r="C23" s="10" t="s">
        <v>56</v>
      </c>
      <c r="D23" s="11">
        <v>2250</v>
      </c>
      <c r="E23" s="11">
        <v>1800</v>
      </c>
      <c r="F23" s="11">
        <v>2250</v>
      </c>
      <c r="G23" s="11">
        <v>2250</v>
      </c>
      <c r="H23" s="11">
        <v>2250</v>
      </c>
      <c r="I23" s="11">
        <v>2250</v>
      </c>
      <c r="J23" s="11">
        <f>H23-I23</f>
        <v>0</v>
      </c>
      <c r="K23" s="11">
        <v>2296</v>
      </c>
    </row>
    <row r="24" spans="1:11" s="6" customFormat="1" x14ac:dyDescent="0.25">
      <c r="A24" s="10" t="s">
        <v>57</v>
      </c>
      <c r="B24" s="10" t="s">
        <v>58</v>
      </c>
      <c r="C24" s="10" t="s">
        <v>59</v>
      </c>
      <c r="D24" s="11">
        <v>26918</v>
      </c>
      <c r="E24" s="11">
        <v>17050</v>
      </c>
      <c r="F24" s="11">
        <v>26918</v>
      </c>
      <c r="G24" s="11">
        <v>26918</v>
      </c>
      <c r="H24" s="11">
        <v>26918</v>
      </c>
      <c r="I24" s="11">
        <v>26918</v>
      </c>
      <c r="J24" s="11">
        <f>H24-I24</f>
        <v>0</v>
      </c>
      <c r="K24" s="11">
        <v>27480</v>
      </c>
    </row>
    <row r="25" spans="1:11" s="6" customFormat="1" ht="22.5" x14ac:dyDescent="0.25">
      <c r="A25" s="10" t="s">
        <v>60</v>
      </c>
      <c r="B25" s="10" t="s">
        <v>61</v>
      </c>
      <c r="C25" s="10" t="s">
        <v>62</v>
      </c>
      <c r="D25" s="11">
        <v>828</v>
      </c>
      <c r="E25" s="11">
        <v>600</v>
      </c>
      <c r="F25" s="11">
        <v>828</v>
      </c>
      <c r="G25" s="11">
        <v>828</v>
      </c>
      <c r="H25" s="11">
        <v>828</v>
      </c>
      <c r="I25" s="11">
        <v>828</v>
      </c>
      <c r="J25" s="11">
        <f>H25-I25</f>
        <v>0</v>
      </c>
      <c r="K25" s="11">
        <v>848</v>
      </c>
    </row>
    <row r="26" spans="1:11" s="6" customFormat="1" x14ac:dyDescent="0.25">
      <c r="A26" s="10" t="s">
        <v>63</v>
      </c>
      <c r="B26" s="10" t="s">
        <v>64</v>
      </c>
      <c r="C26" s="10" t="s">
        <v>65</v>
      </c>
      <c r="D26" s="11">
        <v>7606</v>
      </c>
      <c r="E26" s="11">
        <v>2550</v>
      </c>
      <c r="F26" s="11">
        <v>7606</v>
      </c>
      <c r="G26" s="11">
        <v>7606</v>
      </c>
      <c r="H26" s="11">
        <v>7606</v>
      </c>
      <c r="I26" s="11">
        <v>7606</v>
      </c>
      <c r="J26" s="11">
        <f>H26-I26</f>
        <v>0</v>
      </c>
      <c r="K26" s="11">
        <v>7606</v>
      </c>
    </row>
    <row r="27" spans="1:11" s="6" customFormat="1" ht="22.5" x14ac:dyDescent="0.25">
      <c r="A27" s="10" t="s">
        <v>66</v>
      </c>
      <c r="B27" s="10" t="s">
        <v>67</v>
      </c>
      <c r="C27" s="10" t="s">
        <v>68</v>
      </c>
      <c r="D27" s="11">
        <f>D28+D37+D39+D41+D43+D44</f>
        <v>272000</v>
      </c>
      <c r="E27" s="11">
        <f>E28+E37+E39+E41+E43+E44</f>
        <v>89000</v>
      </c>
      <c r="F27" s="11">
        <f>F28+F37+F39+F41+F43+F44</f>
        <v>272000</v>
      </c>
      <c r="G27" s="11">
        <f>G28+G37+G39+G41+G43+G44</f>
        <v>272000</v>
      </c>
      <c r="H27" s="11">
        <f>H28+H37+H39+H41+H43+H44</f>
        <v>272000</v>
      </c>
      <c r="I27" s="11">
        <f>I28+I37+I39+I41+I43+I44</f>
        <v>223074</v>
      </c>
      <c r="J27" s="11">
        <f>H27-I27</f>
        <v>48926</v>
      </c>
      <c r="K27" s="11">
        <f>K28+K37+K39+K41+K43+K44</f>
        <v>156106</v>
      </c>
    </row>
    <row r="28" spans="1:11" s="6" customFormat="1" x14ac:dyDescent="0.25">
      <c r="A28" s="10" t="s">
        <v>69</v>
      </c>
      <c r="B28" s="10" t="s">
        <v>70</v>
      </c>
      <c r="C28" s="10" t="s">
        <v>71</v>
      </c>
      <c r="D28" s="11">
        <f>D29+D30+D31+D32+D33+D34+D35+D36</f>
        <v>215215</v>
      </c>
      <c r="E28" s="11">
        <f>E29+E30+E31+E32+E33+E34+E35+E36</f>
        <v>69000</v>
      </c>
      <c r="F28" s="11">
        <f>F29+F30+F31+F32+F33+F34+F35+F36</f>
        <v>215215</v>
      </c>
      <c r="G28" s="11">
        <f>G29+G30+G31+G32+G33+G34+G35+G36</f>
        <v>215215</v>
      </c>
      <c r="H28" s="11">
        <f>H29+H30+H31+H32+H33+H34+H35+H36</f>
        <v>215215</v>
      </c>
      <c r="I28" s="11">
        <f>I29+I30+I31+I32+I33+I34+I35+I36</f>
        <v>187290</v>
      </c>
      <c r="J28" s="11">
        <f>H28-I28</f>
        <v>27925</v>
      </c>
      <c r="K28" s="11">
        <f>K29+K30+K31+K32+K33+K34+K35+K36</f>
        <v>127723</v>
      </c>
    </row>
    <row r="29" spans="1:11" s="6" customFormat="1" x14ac:dyDescent="0.25">
      <c r="A29" s="10" t="s">
        <v>72</v>
      </c>
      <c r="B29" s="10" t="s">
        <v>73</v>
      </c>
      <c r="C29" s="10" t="s">
        <v>74</v>
      </c>
      <c r="D29" s="11">
        <v>850</v>
      </c>
      <c r="E29" s="11">
        <v>2000</v>
      </c>
      <c r="F29" s="11">
        <v>850</v>
      </c>
      <c r="G29" s="11">
        <v>850</v>
      </c>
      <c r="H29" s="11">
        <v>850</v>
      </c>
      <c r="I29" s="11">
        <v>828</v>
      </c>
      <c r="J29" s="11">
        <f>H29-I29</f>
        <v>22</v>
      </c>
      <c r="K29" s="11">
        <v>828</v>
      </c>
    </row>
    <row r="30" spans="1:11" s="6" customFormat="1" x14ac:dyDescent="0.25">
      <c r="A30" s="10" t="s">
        <v>75</v>
      </c>
      <c r="B30" s="10" t="s">
        <v>76</v>
      </c>
      <c r="C30" s="10" t="s">
        <v>77</v>
      </c>
      <c r="D30" s="11">
        <v>1550</v>
      </c>
      <c r="E30" s="11">
        <v>5000</v>
      </c>
      <c r="F30" s="11">
        <v>1550</v>
      </c>
      <c r="G30" s="11">
        <v>1550</v>
      </c>
      <c r="H30" s="11">
        <v>1550</v>
      </c>
      <c r="I30" s="11">
        <v>1532</v>
      </c>
      <c r="J30" s="11">
        <f>H30-I30</f>
        <v>18</v>
      </c>
      <c r="K30" s="11">
        <v>1533</v>
      </c>
    </row>
    <row r="31" spans="1:11" s="6" customFormat="1" x14ac:dyDescent="0.25">
      <c r="A31" s="10" t="s">
        <v>78</v>
      </c>
      <c r="B31" s="10" t="s">
        <v>79</v>
      </c>
      <c r="C31" s="10" t="s">
        <v>80</v>
      </c>
      <c r="D31" s="11">
        <v>24750</v>
      </c>
      <c r="E31" s="11">
        <v>12000</v>
      </c>
      <c r="F31" s="11">
        <v>24750</v>
      </c>
      <c r="G31" s="11">
        <v>24750</v>
      </c>
      <c r="H31" s="11">
        <v>24750</v>
      </c>
      <c r="I31" s="11">
        <v>24532</v>
      </c>
      <c r="J31" s="11">
        <f>H31-I31</f>
        <v>218</v>
      </c>
      <c r="K31" s="11">
        <v>32226</v>
      </c>
    </row>
    <row r="32" spans="1:11" s="6" customFormat="1" x14ac:dyDescent="0.25">
      <c r="A32" s="10" t="s">
        <v>81</v>
      </c>
      <c r="B32" s="10" t="s">
        <v>82</v>
      </c>
      <c r="C32" s="10" t="s">
        <v>83</v>
      </c>
      <c r="D32" s="11">
        <v>1200</v>
      </c>
      <c r="E32" s="11">
        <v>3000</v>
      </c>
      <c r="F32" s="11">
        <v>1200</v>
      </c>
      <c r="G32" s="11">
        <v>1200</v>
      </c>
      <c r="H32" s="11">
        <v>1200</v>
      </c>
      <c r="I32" s="11">
        <v>1165</v>
      </c>
      <c r="J32" s="11">
        <f>H32-I32</f>
        <v>35</v>
      </c>
      <c r="K32" s="11">
        <v>865</v>
      </c>
    </row>
    <row r="33" spans="1:11" s="6" customFormat="1" x14ac:dyDescent="0.25">
      <c r="A33" s="10" t="s">
        <v>84</v>
      </c>
      <c r="B33" s="10" t="s">
        <v>85</v>
      </c>
      <c r="C33" s="10" t="s">
        <v>86</v>
      </c>
      <c r="D33" s="11">
        <v>105000</v>
      </c>
      <c r="E33" s="11">
        <v>0</v>
      </c>
      <c r="F33" s="11">
        <v>105000</v>
      </c>
      <c r="G33" s="11">
        <v>105000</v>
      </c>
      <c r="H33" s="11">
        <v>105000</v>
      </c>
      <c r="I33" s="11">
        <v>102405</v>
      </c>
      <c r="J33" s="11">
        <f>H33-I33</f>
        <v>2595</v>
      </c>
      <c r="K33" s="11">
        <v>56424</v>
      </c>
    </row>
    <row r="34" spans="1:11" s="6" customFormat="1" x14ac:dyDescent="0.25">
      <c r="A34" s="10" t="s">
        <v>87</v>
      </c>
      <c r="B34" s="10" t="s">
        <v>88</v>
      </c>
      <c r="C34" s="10" t="s">
        <v>89</v>
      </c>
      <c r="D34" s="11">
        <v>9900</v>
      </c>
      <c r="E34" s="11">
        <v>6000</v>
      </c>
      <c r="F34" s="11">
        <v>9900</v>
      </c>
      <c r="G34" s="11">
        <v>9900</v>
      </c>
      <c r="H34" s="11">
        <v>9900</v>
      </c>
      <c r="I34" s="11">
        <v>9855</v>
      </c>
      <c r="J34" s="11">
        <f>H34-I34</f>
        <v>45</v>
      </c>
      <c r="K34" s="11">
        <v>9524</v>
      </c>
    </row>
    <row r="35" spans="1:11" s="6" customFormat="1" ht="22.5" x14ac:dyDescent="0.25">
      <c r="A35" s="10" t="s">
        <v>90</v>
      </c>
      <c r="B35" s="10" t="s">
        <v>91</v>
      </c>
      <c r="C35" s="10" t="s">
        <v>92</v>
      </c>
      <c r="D35" s="11">
        <v>38400</v>
      </c>
      <c r="E35" s="11">
        <v>17000</v>
      </c>
      <c r="F35" s="11">
        <v>38400</v>
      </c>
      <c r="G35" s="11">
        <v>38400</v>
      </c>
      <c r="H35" s="11">
        <v>38400</v>
      </c>
      <c r="I35" s="11">
        <v>38172</v>
      </c>
      <c r="J35" s="11">
        <f>H35-I35</f>
        <v>228</v>
      </c>
      <c r="K35" s="11">
        <v>17522</v>
      </c>
    </row>
    <row r="36" spans="1:11" s="6" customFormat="1" ht="22.5" x14ac:dyDescent="0.25">
      <c r="A36" s="10" t="s">
        <v>93</v>
      </c>
      <c r="B36" s="10" t="s">
        <v>94</v>
      </c>
      <c r="C36" s="10" t="s">
        <v>95</v>
      </c>
      <c r="D36" s="11">
        <v>33565</v>
      </c>
      <c r="E36" s="11">
        <v>24000</v>
      </c>
      <c r="F36" s="11">
        <v>33565</v>
      </c>
      <c r="G36" s="11">
        <v>33565</v>
      </c>
      <c r="H36" s="11">
        <v>33565</v>
      </c>
      <c r="I36" s="11">
        <v>8801</v>
      </c>
      <c r="J36" s="11">
        <f>H36-I36</f>
        <v>24764</v>
      </c>
      <c r="K36" s="11">
        <v>8801</v>
      </c>
    </row>
    <row r="37" spans="1:11" s="6" customFormat="1" x14ac:dyDescent="0.25">
      <c r="A37" s="10" t="s">
        <v>96</v>
      </c>
      <c r="B37" s="10" t="s">
        <v>97</v>
      </c>
      <c r="C37" s="10" t="s">
        <v>98</v>
      </c>
      <c r="D37" s="11">
        <f>D38</f>
        <v>344</v>
      </c>
      <c r="E37" s="11">
        <f>E38</f>
        <v>0</v>
      </c>
      <c r="F37" s="11">
        <f>F38</f>
        <v>344</v>
      </c>
      <c r="G37" s="11">
        <f>G38</f>
        <v>344</v>
      </c>
      <c r="H37" s="11">
        <f>H38</f>
        <v>344</v>
      </c>
      <c r="I37" s="11">
        <f>I38</f>
        <v>344</v>
      </c>
      <c r="J37" s="11">
        <f>H37-I37</f>
        <v>0</v>
      </c>
      <c r="K37" s="11">
        <f>K38</f>
        <v>344</v>
      </c>
    </row>
    <row r="38" spans="1:11" s="6" customFormat="1" x14ac:dyDescent="0.25">
      <c r="A38" s="10" t="s">
        <v>99</v>
      </c>
      <c r="B38" s="10" t="s">
        <v>100</v>
      </c>
      <c r="C38" s="10" t="s">
        <v>101</v>
      </c>
      <c r="D38" s="11">
        <v>344</v>
      </c>
      <c r="E38" s="11">
        <v>0</v>
      </c>
      <c r="F38" s="11">
        <v>344</v>
      </c>
      <c r="G38" s="11">
        <v>344</v>
      </c>
      <c r="H38" s="11">
        <v>344</v>
      </c>
      <c r="I38" s="11">
        <v>344</v>
      </c>
      <c r="J38" s="11">
        <f>H38-I38</f>
        <v>0</v>
      </c>
      <c r="K38" s="11">
        <v>344</v>
      </c>
    </row>
    <row r="39" spans="1:11" s="6" customFormat="1" ht="22.5" x14ac:dyDescent="0.25">
      <c r="A39" s="10" t="s">
        <v>102</v>
      </c>
      <c r="B39" s="10" t="s">
        <v>103</v>
      </c>
      <c r="C39" s="10" t="s">
        <v>104</v>
      </c>
      <c r="D39" s="11">
        <f>+D40</f>
        <v>3501</v>
      </c>
      <c r="E39" s="11">
        <f>+E40</f>
        <v>0</v>
      </c>
      <c r="F39" s="11">
        <f>+F40</f>
        <v>3501</v>
      </c>
      <c r="G39" s="11">
        <f>+G40</f>
        <v>3501</v>
      </c>
      <c r="H39" s="11">
        <f>+H40</f>
        <v>3501</v>
      </c>
      <c r="I39" s="11">
        <f>+I40</f>
        <v>3501</v>
      </c>
      <c r="J39" s="11">
        <f>H39-I39</f>
        <v>0</v>
      </c>
      <c r="K39" s="11">
        <f>+K40</f>
        <v>0</v>
      </c>
    </row>
    <row r="40" spans="1:11" s="6" customFormat="1" x14ac:dyDescent="0.25">
      <c r="A40" s="10" t="s">
        <v>105</v>
      </c>
      <c r="B40" s="10" t="s">
        <v>106</v>
      </c>
      <c r="C40" s="10" t="s">
        <v>107</v>
      </c>
      <c r="D40" s="11">
        <v>3501</v>
      </c>
      <c r="E40" s="11">
        <v>0</v>
      </c>
      <c r="F40" s="11">
        <v>3501</v>
      </c>
      <c r="G40" s="11">
        <v>3501</v>
      </c>
      <c r="H40" s="11">
        <v>3501</v>
      </c>
      <c r="I40" s="11">
        <v>3501</v>
      </c>
      <c r="J40" s="11">
        <f>H40-I40</f>
        <v>0</v>
      </c>
      <c r="K40" s="11">
        <v>0</v>
      </c>
    </row>
    <row r="41" spans="1:11" s="6" customFormat="1" ht="22.5" x14ac:dyDescent="0.25">
      <c r="A41" s="10" t="s">
        <v>108</v>
      </c>
      <c r="B41" s="10" t="s">
        <v>109</v>
      </c>
      <c r="C41" s="10" t="s">
        <v>110</v>
      </c>
      <c r="D41" s="11">
        <f>D42</f>
        <v>6500</v>
      </c>
      <c r="E41" s="11">
        <f>E42</f>
        <v>8000</v>
      </c>
      <c r="F41" s="11">
        <f>F42</f>
        <v>6500</v>
      </c>
      <c r="G41" s="11">
        <f>G42</f>
        <v>6500</v>
      </c>
      <c r="H41" s="11">
        <f>H42</f>
        <v>6500</v>
      </c>
      <c r="I41" s="11">
        <f>I42</f>
        <v>6499</v>
      </c>
      <c r="J41" s="11">
        <f>H41-I41</f>
        <v>1</v>
      </c>
      <c r="K41" s="11">
        <f>K42</f>
        <v>2599</v>
      </c>
    </row>
    <row r="42" spans="1:11" s="6" customFormat="1" x14ac:dyDescent="0.25">
      <c r="A42" s="10" t="s">
        <v>111</v>
      </c>
      <c r="B42" s="10" t="s">
        <v>112</v>
      </c>
      <c r="C42" s="10" t="s">
        <v>113</v>
      </c>
      <c r="D42" s="11">
        <v>6500</v>
      </c>
      <c r="E42" s="11">
        <v>8000</v>
      </c>
      <c r="F42" s="11">
        <v>6500</v>
      </c>
      <c r="G42" s="11">
        <v>6500</v>
      </c>
      <c r="H42" s="11">
        <v>6500</v>
      </c>
      <c r="I42" s="11">
        <v>6499</v>
      </c>
      <c r="J42" s="11">
        <f>H42-I42</f>
        <v>1</v>
      </c>
      <c r="K42" s="11">
        <v>2599</v>
      </c>
    </row>
    <row r="43" spans="1:11" s="6" customFormat="1" x14ac:dyDescent="0.25">
      <c r="A43" s="10" t="s">
        <v>114</v>
      </c>
      <c r="B43" s="10" t="s">
        <v>115</v>
      </c>
      <c r="C43" s="10" t="s">
        <v>116</v>
      </c>
      <c r="D43" s="11">
        <v>45000</v>
      </c>
      <c r="E43" s="11">
        <v>0</v>
      </c>
      <c r="F43" s="11">
        <v>45000</v>
      </c>
      <c r="G43" s="11">
        <v>45000</v>
      </c>
      <c r="H43" s="11">
        <v>45000</v>
      </c>
      <c r="I43" s="11">
        <v>24000</v>
      </c>
      <c r="J43" s="11">
        <f>H43-I43</f>
        <v>21000</v>
      </c>
      <c r="K43" s="11">
        <v>24000</v>
      </c>
    </row>
    <row r="44" spans="1:11" s="6" customFormat="1" x14ac:dyDescent="0.25">
      <c r="A44" s="10" t="s">
        <v>117</v>
      </c>
      <c r="B44" s="10" t="s">
        <v>118</v>
      </c>
      <c r="C44" s="10" t="s">
        <v>119</v>
      </c>
      <c r="D44" s="11">
        <v>1440</v>
      </c>
      <c r="E44" s="11">
        <v>12000</v>
      </c>
      <c r="F44" s="11">
        <v>1440</v>
      </c>
      <c r="G44" s="11">
        <v>1440</v>
      </c>
      <c r="H44" s="11">
        <v>1440</v>
      </c>
      <c r="I44" s="11">
        <v>1440</v>
      </c>
      <c r="J44" s="11">
        <f>H44-I44</f>
        <v>0</v>
      </c>
      <c r="K44" s="11">
        <v>1440</v>
      </c>
    </row>
    <row r="45" spans="1:11" s="6" customFormat="1" x14ac:dyDescent="0.25">
      <c r="A45" s="10" t="s">
        <v>120</v>
      </c>
      <c r="B45" s="10" t="s">
        <v>121</v>
      </c>
      <c r="C45" s="10" t="s">
        <v>122</v>
      </c>
      <c r="D45" s="11">
        <f>+D46</f>
        <v>0</v>
      </c>
      <c r="E45" s="11">
        <f>+E46</f>
        <v>0</v>
      </c>
      <c r="F45" s="11">
        <f>+F46</f>
        <v>0</v>
      </c>
      <c r="G45" s="11">
        <f>+G46</f>
        <v>0</v>
      </c>
      <c r="H45" s="11">
        <f>+H46</f>
        <v>0</v>
      </c>
      <c r="I45" s="11">
        <f>+I46</f>
        <v>0</v>
      </c>
      <c r="J45" s="11">
        <f>H45-I45</f>
        <v>0</v>
      </c>
      <c r="K45" s="11">
        <f>+K46</f>
        <v>8000</v>
      </c>
    </row>
    <row r="46" spans="1:11" s="6" customFormat="1" x14ac:dyDescent="0.25">
      <c r="A46" s="10" t="s">
        <v>123</v>
      </c>
      <c r="B46" s="10" t="s">
        <v>124</v>
      </c>
      <c r="C46" s="10" t="s">
        <v>125</v>
      </c>
      <c r="D46" s="11">
        <f>+D47</f>
        <v>0</v>
      </c>
      <c r="E46" s="11">
        <f>+E47</f>
        <v>0</v>
      </c>
      <c r="F46" s="11">
        <f>+F47</f>
        <v>0</v>
      </c>
      <c r="G46" s="11">
        <f>+G47</f>
        <v>0</v>
      </c>
      <c r="H46" s="11">
        <f>+H47</f>
        <v>0</v>
      </c>
      <c r="I46" s="11">
        <f>+I47</f>
        <v>0</v>
      </c>
      <c r="J46" s="11">
        <f>H46-I46</f>
        <v>0</v>
      </c>
      <c r="K46" s="11">
        <f>+K47</f>
        <v>8000</v>
      </c>
    </row>
    <row r="47" spans="1:11" s="6" customFormat="1" ht="22.5" x14ac:dyDescent="0.25">
      <c r="A47" s="10" t="s">
        <v>126</v>
      </c>
      <c r="B47" s="10" t="s">
        <v>127</v>
      </c>
      <c r="C47" s="10" t="s">
        <v>128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f>H47-I47</f>
        <v>0</v>
      </c>
      <c r="K47" s="11">
        <v>8000</v>
      </c>
    </row>
    <row r="48" spans="1:11" s="6" customFormat="1" ht="22.5" x14ac:dyDescent="0.25">
      <c r="A48" s="10" t="s">
        <v>129</v>
      </c>
      <c r="B48" s="10" t="s">
        <v>130</v>
      </c>
      <c r="C48" s="10" t="s">
        <v>131</v>
      </c>
      <c r="D48" s="11">
        <f>+D49</f>
        <v>140000</v>
      </c>
      <c r="E48" s="11">
        <f>+E49</f>
        <v>50000</v>
      </c>
      <c r="F48" s="11">
        <f>+F49</f>
        <v>140000</v>
      </c>
      <c r="G48" s="11">
        <f>+G49</f>
        <v>140000</v>
      </c>
      <c r="H48" s="11">
        <f>+H49</f>
        <v>140000</v>
      </c>
      <c r="I48" s="11">
        <f>+I49</f>
        <v>140000</v>
      </c>
      <c r="J48" s="11">
        <f>H48-I48</f>
        <v>0</v>
      </c>
      <c r="K48" s="11">
        <f>+K49</f>
        <v>131026</v>
      </c>
    </row>
    <row r="49" spans="1:12" s="6" customFormat="1" x14ac:dyDescent="0.25">
      <c r="A49" s="10" t="s">
        <v>132</v>
      </c>
      <c r="B49" s="10" t="s">
        <v>133</v>
      </c>
      <c r="C49" s="10" t="s">
        <v>134</v>
      </c>
      <c r="D49" s="11">
        <f>D50</f>
        <v>140000</v>
      </c>
      <c r="E49" s="11">
        <f>E50</f>
        <v>50000</v>
      </c>
      <c r="F49" s="11">
        <f>F50</f>
        <v>140000</v>
      </c>
      <c r="G49" s="11">
        <f>G50</f>
        <v>140000</v>
      </c>
      <c r="H49" s="11">
        <f>H50</f>
        <v>140000</v>
      </c>
      <c r="I49" s="11">
        <f>I50</f>
        <v>140000</v>
      </c>
      <c r="J49" s="11">
        <f>H49-I49</f>
        <v>0</v>
      </c>
      <c r="K49" s="11">
        <f>K50</f>
        <v>131026</v>
      </c>
    </row>
    <row r="50" spans="1:12" s="6" customFormat="1" ht="22.5" x14ac:dyDescent="0.25">
      <c r="A50" s="10" t="s">
        <v>135</v>
      </c>
      <c r="B50" s="10" t="s">
        <v>136</v>
      </c>
      <c r="C50" s="10" t="s">
        <v>137</v>
      </c>
      <c r="D50" s="11">
        <f>D51</f>
        <v>140000</v>
      </c>
      <c r="E50" s="11">
        <f>E51</f>
        <v>50000</v>
      </c>
      <c r="F50" s="11">
        <f>F51</f>
        <v>140000</v>
      </c>
      <c r="G50" s="11">
        <f>G51</f>
        <v>140000</v>
      </c>
      <c r="H50" s="11">
        <f>H51</f>
        <v>140000</v>
      </c>
      <c r="I50" s="11">
        <f>I51</f>
        <v>140000</v>
      </c>
      <c r="J50" s="11">
        <f>H50-I50</f>
        <v>0</v>
      </c>
      <c r="K50" s="11">
        <f>K51</f>
        <v>131026</v>
      </c>
    </row>
    <row r="51" spans="1:12" s="6" customFormat="1" x14ac:dyDescent="0.25">
      <c r="A51" s="10" t="s">
        <v>138</v>
      </c>
      <c r="B51" s="10" t="s">
        <v>139</v>
      </c>
      <c r="C51" s="10" t="s">
        <v>140</v>
      </c>
      <c r="D51" s="11">
        <f>D52+D53+D54+D55</f>
        <v>140000</v>
      </c>
      <c r="E51" s="11">
        <f>E52+E53+E54+E55</f>
        <v>50000</v>
      </c>
      <c r="F51" s="11">
        <f>F52+F53+F54+F55</f>
        <v>140000</v>
      </c>
      <c r="G51" s="11">
        <f>G52+G53+G54+G55</f>
        <v>140000</v>
      </c>
      <c r="H51" s="11">
        <f>H52+H53+H54+H55</f>
        <v>140000</v>
      </c>
      <c r="I51" s="11">
        <f>I52+I53+I54+I55</f>
        <v>140000</v>
      </c>
      <c r="J51" s="11">
        <f>H51-I51</f>
        <v>0</v>
      </c>
      <c r="K51" s="11">
        <f>K52+K53+K54+K55</f>
        <v>131026</v>
      </c>
    </row>
    <row r="52" spans="1:12" s="6" customFormat="1" x14ac:dyDescent="0.25">
      <c r="A52" s="10" t="s">
        <v>141</v>
      </c>
      <c r="B52" s="10" t="s">
        <v>142</v>
      </c>
      <c r="C52" s="10" t="s">
        <v>143</v>
      </c>
      <c r="D52" s="11">
        <v>0</v>
      </c>
      <c r="E52" s="11">
        <v>50000</v>
      </c>
      <c r="F52" s="11">
        <v>0</v>
      </c>
      <c r="G52" s="11">
        <v>0</v>
      </c>
      <c r="H52" s="11">
        <v>0</v>
      </c>
      <c r="I52" s="11">
        <v>0</v>
      </c>
      <c r="J52" s="11">
        <f>H52-I52</f>
        <v>0</v>
      </c>
      <c r="K52" s="11">
        <v>0</v>
      </c>
    </row>
    <row r="53" spans="1:12" s="6" customFormat="1" x14ac:dyDescent="0.25">
      <c r="A53" s="10" t="s">
        <v>144</v>
      </c>
      <c r="B53" s="10" t="s">
        <v>145</v>
      </c>
      <c r="C53" s="10" t="s">
        <v>146</v>
      </c>
      <c r="D53" s="11">
        <v>140000</v>
      </c>
      <c r="E53" s="11">
        <v>0</v>
      </c>
      <c r="F53" s="11">
        <v>140000</v>
      </c>
      <c r="G53" s="11">
        <v>140000</v>
      </c>
      <c r="H53" s="11">
        <v>140000</v>
      </c>
      <c r="I53" s="11">
        <v>140000</v>
      </c>
      <c r="J53" s="11">
        <f>H53-I53</f>
        <v>0</v>
      </c>
      <c r="K53" s="11">
        <v>115642</v>
      </c>
    </row>
    <row r="54" spans="1:12" s="6" customFormat="1" ht="22.5" x14ac:dyDescent="0.25">
      <c r="A54" s="10" t="s">
        <v>147</v>
      </c>
      <c r="B54" s="10" t="s">
        <v>148</v>
      </c>
      <c r="C54" s="10" t="s">
        <v>149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f>H54-I54</f>
        <v>0</v>
      </c>
      <c r="K54" s="11">
        <v>11130</v>
      </c>
    </row>
    <row r="55" spans="1:12" s="6" customFormat="1" x14ac:dyDescent="0.25">
      <c r="A55" s="10" t="s">
        <v>150</v>
      </c>
      <c r="B55" s="10" t="s">
        <v>151</v>
      </c>
      <c r="C55" s="10" t="s">
        <v>152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f>H55-I55</f>
        <v>0</v>
      </c>
      <c r="K55" s="11">
        <v>4254</v>
      </c>
    </row>
    <row r="56" spans="1:12" s="6" customFormat="1" x14ac:dyDescent="0.2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</row>
    <row r="57" spans="1:12" x14ac:dyDescent="0.25">
      <c r="A57" s="13" t="s">
        <v>153</v>
      </c>
      <c r="B57" s="13"/>
      <c r="C57" s="13"/>
      <c r="D57" s="13"/>
      <c r="E57" s="13"/>
      <c r="F57" s="13"/>
      <c r="G57" s="13"/>
      <c r="H57" s="13"/>
      <c r="I57" s="13" t="s">
        <v>155</v>
      </c>
      <c r="J57" s="13"/>
      <c r="K57" s="13"/>
      <c r="L57" s="13"/>
    </row>
    <row r="58" spans="1:12" x14ac:dyDescent="0.25">
      <c r="A58" s="3" t="s">
        <v>154</v>
      </c>
      <c r="B58" s="3"/>
      <c r="C58" s="3"/>
      <c r="D58" s="3"/>
      <c r="E58" s="3"/>
      <c r="F58" s="3"/>
      <c r="G58" s="3"/>
      <c r="H58" s="3"/>
      <c r="I58" s="3" t="s">
        <v>156</v>
      </c>
      <c r="J58" s="3"/>
      <c r="K58" s="3"/>
      <c r="L58" s="3"/>
    </row>
    <row r="113" spans="1:20" x14ac:dyDescent="0.25">
      <c r="A113" s="12"/>
      <c r="B113" s="12"/>
      <c r="C113" s="12"/>
      <c r="D113" s="12"/>
      <c r="I113" s="12"/>
      <c r="J113" s="12"/>
      <c r="K113" s="12"/>
      <c r="L113" s="12"/>
      <c r="Q113" s="12"/>
      <c r="R113" s="12"/>
      <c r="S113" s="12"/>
      <c r="T113" s="12"/>
    </row>
  </sheetData>
  <mergeCells count="23">
    <mergeCell ref="K9:K10"/>
    <mergeCell ref="A57:D57"/>
    <mergeCell ref="A58:D58"/>
    <mergeCell ref="E57:H57"/>
    <mergeCell ref="E58:H58"/>
    <mergeCell ref="I57:L57"/>
    <mergeCell ref="I58:L58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2017-02-03T12:32:16Z</dcterms:created>
  <dcterms:modified xsi:type="dcterms:W3CDTF">2017-02-03T12:32:18Z</dcterms:modified>
</cp:coreProperties>
</file>