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D19" i="1"/>
  <c r="E19" i="1"/>
  <c r="F19" i="1"/>
  <c r="G19" i="1"/>
  <c r="H19" i="1"/>
  <c r="J19" i="1" s="1"/>
  <c r="I19" i="1"/>
  <c r="K19" i="1"/>
  <c r="J20" i="1"/>
  <c r="J21" i="1"/>
  <c r="J22" i="1"/>
  <c r="J23" i="1"/>
  <c r="J24" i="1"/>
  <c r="D26" i="1"/>
  <c r="D25" i="1" s="1"/>
  <c r="E26" i="1"/>
  <c r="E25" i="1" s="1"/>
  <c r="F26" i="1"/>
  <c r="F25" i="1" s="1"/>
  <c r="G26" i="1"/>
  <c r="G25" i="1" s="1"/>
  <c r="H26" i="1"/>
  <c r="H25" i="1" s="1"/>
  <c r="I26" i="1"/>
  <c r="I25" i="1" s="1"/>
  <c r="K26" i="1"/>
  <c r="K25" i="1" s="1"/>
  <c r="J27" i="1"/>
  <c r="J28" i="1"/>
  <c r="J29" i="1"/>
  <c r="J30" i="1"/>
  <c r="J31" i="1"/>
  <c r="J32" i="1"/>
  <c r="J33" i="1"/>
  <c r="J34" i="1"/>
  <c r="D35" i="1"/>
  <c r="E35" i="1"/>
  <c r="F35" i="1"/>
  <c r="G35" i="1"/>
  <c r="H35" i="1"/>
  <c r="J35" i="1" s="1"/>
  <c r="I35" i="1"/>
  <c r="K35" i="1"/>
  <c r="J36" i="1"/>
  <c r="D37" i="1"/>
  <c r="E37" i="1"/>
  <c r="F37" i="1"/>
  <c r="G37" i="1"/>
  <c r="H37" i="1"/>
  <c r="I37" i="1"/>
  <c r="J37" i="1"/>
  <c r="K37" i="1"/>
  <c r="J38" i="1"/>
  <c r="D41" i="1"/>
  <c r="D39" i="1" s="1"/>
  <c r="E41" i="1"/>
  <c r="E39" i="1" s="1"/>
  <c r="F41" i="1"/>
  <c r="F39" i="1" s="1"/>
  <c r="G41" i="1"/>
  <c r="G39" i="1" s="1"/>
  <c r="H41" i="1"/>
  <c r="H39" i="1" s="1"/>
  <c r="I41" i="1"/>
  <c r="I40" i="1" s="1"/>
  <c r="J41" i="1"/>
  <c r="K41" i="1"/>
  <c r="K39" i="1" s="1"/>
  <c r="J42" i="1"/>
  <c r="D45" i="1"/>
  <c r="D44" i="1" s="1"/>
  <c r="E45" i="1"/>
  <c r="E44" i="1" s="1"/>
  <c r="F45" i="1"/>
  <c r="F44" i="1" s="1"/>
  <c r="G45" i="1"/>
  <c r="G44" i="1" s="1"/>
  <c r="H45" i="1"/>
  <c r="J45" i="1" s="1"/>
  <c r="I45" i="1"/>
  <c r="I44" i="1" s="1"/>
  <c r="K45" i="1"/>
  <c r="K44" i="1" s="1"/>
  <c r="J46" i="1"/>
  <c r="D49" i="1"/>
  <c r="D48" i="1" s="1"/>
  <c r="D47" i="1" s="1"/>
  <c r="E49" i="1"/>
  <c r="E48" i="1" s="1"/>
  <c r="E47" i="1" s="1"/>
  <c r="F49" i="1"/>
  <c r="F48" i="1" s="1"/>
  <c r="F47" i="1" s="1"/>
  <c r="G49" i="1"/>
  <c r="G48" i="1" s="1"/>
  <c r="G47" i="1" s="1"/>
  <c r="H49" i="1"/>
  <c r="J49" i="1" s="1"/>
  <c r="I49" i="1"/>
  <c r="I48" i="1" s="1"/>
  <c r="I47" i="1" s="1"/>
  <c r="K49" i="1"/>
  <c r="K48" i="1" s="1"/>
  <c r="K47" i="1" s="1"/>
  <c r="J50" i="1"/>
  <c r="J51" i="1"/>
  <c r="J52" i="1"/>
  <c r="J53" i="1"/>
  <c r="K13" i="1" l="1"/>
  <c r="K14" i="1"/>
  <c r="K43" i="1"/>
  <c r="I13" i="1"/>
  <c r="I12" i="1" s="1"/>
  <c r="I14" i="1"/>
  <c r="D43" i="1"/>
  <c r="I43" i="1"/>
  <c r="J39" i="1"/>
  <c r="J25" i="1"/>
  <c r="F13" i="1"/>
  <c r="F14" i="1"/>
  <c r="H13" i="1"/>
  <c r="H14" i="1"/>
  <c r="J14" i="1" s="1"/>
  <c r="J15" i="1"/>
  <c r="G13" i="1"/>
  <c r="G12" i="1" s="1"/>
  <c r="G14" i="1"/>
  <c r="E13" i="1"/>
  <c r="E14" i="1"/>
  <c r="G43" i="1"/>
  <c r="F43" i="1"/>
  <c r="E43" i="1"/>
  <c r="D13" i="1"/>
  <c r="D12" i="1" s="1"/>
  <c r="D14" i="1"/>
  <c r="H48" i="1"/>
  <c r="H44" i="1"/>
  <c r="I39" i="1"/>
  <c r="H40" i="1"/>
  <c r="J40" i="1" s="1"/>
  <c r="J26" i="1"/>
  <c r="G40" i="1"/>
  <c r="F40" i="1"/>
  <c r="E40" i="1"/>
  <c r="D40" i="1"/>
  <c r="K40" i="1"/>
  <c r="H47" i="1" l="1"/>
  <c r="J47" i="1" s="1"/>
  <c r="J48" i="1"/>
  <c r="J13" i="1"/>
  <c r="F12" i="1"/>
  <c r="J44" i="1"/>
  <c r="H43" i="1"/>
  <c r="J43" i="1" s="1"/>
  <c r="E12" i="1"/>
  <c r="K12" i="1"/>
  <c r="H12" i="1" l="1"/>
  <c r="J12" i="1" s="1"/>
</calcChain>
</file>

<file path=xl/sharedStrings.xml><?xml version="1.0" encoding="utf-8"?>
<sst xmlns="http://schemas.openxmlformats.org/spreadsheetml/2006/main" count="151" uniqueCount="151">
  <si>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</si>
  <si>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</si>
  <si>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</si>
  <si>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</si>
  <si>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</si>
  <si>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4, Anul: 2016</t>
  </si>
  <si>
    <t>Capitolul: 51.02.01.03 - Autoritati executive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</si>
  <si>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</si>
  <si>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</si>
  <si>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</si>
  <si>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</si>
  <si>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</si>
  <si>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</si>
  <si>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</si>
  <si>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</si>
  <si>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</si>
  <si>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</si>
  <si>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</si>
  <si>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</si>
  <si>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</si>
  <si>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</si>
  <si>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</si>
  <si>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</si>
  <si>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</si>
  <si>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</si>
  <si>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</si>
  <si>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</si>
  <si>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</si>
  <si>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</si>
  <si>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</si>
  <si>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</si>
  <si>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</si>
  <si>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</si>
  <si>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</si>
  <si>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</si>
  <si>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</si>
  <si>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</si>
  <si>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</si>
  <si>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</si>
  <si>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19</t>
  </si>
  <si>
    <t>Indemnizatii platite unor persoane din afara unitatii</t>
  </si>
  <si>
    <t>10.01.12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</si>
  <si>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</si>
  <si>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</si>
  <si>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</si>
  <si>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</si>
  <si>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</si>
  <si>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</si>
  <si>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</si>
  <si>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</si>
  <si>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</si>
  <si>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</si>
  <si>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</si>
  <si>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</si>
  <si>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</si>
  <si>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</si>
  <si>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</si>
  <si>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</si>
  <si>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</si>
  <si>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</si>
  <si>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</si>
  <si>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</si>
  <si>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</si>
  <si>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</si>
  <si>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</si>
  <si>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</si>
  <si>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43</t>
  </si>
  <si>
    <t>Furnituri de birou</t>
  </si>
  <si>
    <t>20.01.01</t>
  </si>
  <si>
    <t>44</t>
  </si>
  <si>
    <t>Materiale pentru curatenie</t>
  </si>
  <si>
    <t>20.01.02</t>
  </si>
  <si>
    <t>45</t>
  </si>
  <si>
    <t>Incalzit, Iluminat si forta motrica</t>
  </si>
  <si>
    <t>20.01.03</t>
  </si>
  <si>
    <t>47</t>
  </si>
  <si>
    <t>Carburanti si lubrifianti</t>
  </si>
  <si>
    <t>20.01.05</t>
  </si>
  <si>
    <t>48</t>
  </si>
  <si>
    <t>Piese de schimb</t>
  </si>
  <si>
    <t>20.01.06</t>
  </si>
  <si>
    <t>50</t>
  </si>
  <si>
    <t xml:space="preserve">Posta, telecomunicatii, radio, tv, internet </t>
  </si>
  <si>
    <t>20.01.08</t>
  </si>
  <si>
    <t>51</t>
  </si>
  <si>
    <t xml:space="preserve">Materiale si prestari de servicii cu caracter functional </t>
  </si>
  <si>
    <t>20.01.09</t>
  </si>
  <si>
    <t>52</t>
  </si>
  <si>
    <t>Alte bunuri si servicii pentru intretinere si functionare</t>
  </si>
  <si>
    <t>20.01.30</t>
  </si>
  <si>
    <t>62</t>
  </si>
  <si>
    <t>Bunuri de natura obiectelor de inventar  (cod 20.05.01+20.05.03+20.05.30)</t>
  </si>
  <si>
    <t>20.05</t>
  </si>
  <si>
    <t>65</t>
  </si>
  <si>
    <t>Alte obiecte de inventar</t>
  </si>
  <si>
    <t>20.05.30</t>
  </si>
  <si>
    <t>66</t>
  </si>
  <si>
    <t>Deplasari, detasari, transferari  (cod 20.06.01+20.06.02)</t>
  </si>
  <si>
    <t>20.06</t>
  </si>
  <si>
    <t>67</t>
  </si>
  <si>
    <t>Deplasari interne, detaşări, transferari</t>
  </si>
  <si>
    <t>20.06.01</t>
  </si>
  <si>
    <t>183</t>
  </si>
  <si>
    <t>OPERATIUNI FINANCIARE  (cod 80+81)</t>
  </si>
  <si>
    <t>79</t>
  </si>
  <si>
    <t>190</t>
  </si>
  <si>
    <t>TITLUL XVI RAMBURSARI DE CREDITE   (cod 81.01+81.02)</t>
  </si>
  <si>
    <t>81</t>
  </si>
  <si>
    <t>196</t>
  </si>
  <si>
    <t xml:space="preserve">Rambursari de credite interne </t>
  </si>
  <si>
    <t>81.02</t>
  </si>
  <si>
    <t>199</t>
  </si>
  <si>
    <t>Rambursari de credite aferente datoriei publice interne locale</t>
  </si>
  <si>
    <t>81.02.05</t>
  </si>
  <si>
    <t>212</t>
  </si>
  <si>
    <t>SECŢIUNEA DE DEZVOLTARE (cod 51+55+56+70+79.d+84.d)</t>
  </si>
  <si>
    <t>001.02</t>
  </si>
  <si>
    <t>244</t>
  </si>
  <si>
    <t>Titlul VIII Proiecte cu finantare din  Fonduri externe nerambursabile (FEN) postaderare (cod 56.01 la 56.31+ 56.35 la 56.40)</t>
  </si>
  <si>
    <t>56</t>
  </si>
  <si>
    <t>251</t>
  </si>
  <si>
    <t>Programe din Fondul Social European (FSE) (56.02.01 la 56.02.03)</t>
  </si>
  <si>
    <t>56.02</t>
  </si>
  <si>
    <t>253</t>
  </si>
  <si>
    <t>Finanţarea externa nerambursabila</t>
  </si>
  <si>
    <t>56.02.02</t>
  </si>
  <si>
    <t>369</t>
  </si>
  <si>
    <t>CHELTUIELI DE CAPITAL  (cod 71+72)</t>
  </si>
  <si>
    <t>70</t>
  </si>
  <si>
    <t>371</t>
  </si>
  <si>
    <t>TITLUL XII  ACTIVE NEFINANCIARE  (cod 71.01 la 71.03)</t>
  </si>
  <si>
    <t>71</t>
  </si>
  <si>
    <t>372</t>
  </si>
  <si>
    <t>Active fixe</t>
  </si>
  <si>
    <t>71.01</t>
  </si>
  <si>
    <t>373</t>
  </si>
  <si>
    <t>Constructii</t>
  </si>
  <si>
    <t>71.01.01</t>
  </si>
  <si>
    <t>374</t>
  </si>
  <si>
    <t>Masini, echipamente si mijloace de transport</t>
  </si>
  <si>
    <t>71.01.02</t>
  </si>
  <si>
    <t>375</t>
  </si>
  <si>
    <t>Mobilier, aparatura birotica si alte active corporale</t>
  </si>
  <si>
    <t>71.01.03</t>
  </si>
  <si>
    <t>376</t>
  </si>
  <si>
    <t>Alte active fixe</t>
  </si>
  <si>
    <t>71.01.30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</si>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</sst>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D13+D43</f>
        <v>758336</v>
      </c>
      <c r="E12" s="11">
        <f>E13+E43</f>
        <v>665383</v>
      </c>
      <c r="F12" s="11">
        <f>F13+F43</f>
        <v>758336</v>
      </c>
      <c r="G12" s="11">
        <f>G13+G43</f>
        <v>758336</v>
      </c>
      <c r="H12" s="11">
        <f>H13+H43</f>
        <v>756400</v>
      </c>
      <c r="I12" s="11">
        <f>I13+I43</f>
        <v>743905</v>
      </c>
      <c r="J12" s="11">
        <f>H12-I12</f>
        <v>12495</v>
      </c>
      <c r="K12" s="11">
        <f>K13+K43</f>
        <v>722852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D15+D25+D41</f>
        <v>737836</v>
      </c>
      <c r="E13" s="11">
        <f>E15+E25+E41</f>
        <v>650383</v>
      </c>
      <c r="F13" s="11">
        <f>F15+F25+F41</f>
        <v>737836</v>
      </c>
      <c r="G13" s="11">
        <f>G15+G25+G41</f>
        <v>737836</v>
      </c>
      <c r="H13" s="11">
        <f>H15+H25+H41</f>
        <v>735900</v>
      </c>
      <c r="I13" s="11">
        <f>I15+I25+I41</f>
        <v>723755</v>
      </c>
      <c r="J13" s="11">
        <f>H13-I13</f>
        <v>12145</v>
      </c>
      <c r="K13" s="11">
        <f>K15+K25+K41</f>
        <v>706484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D15+D25</f>
        <v>730536</v>
      </c>
      <c r="E14" s="11">
        <f>E15+E25</f>
        <v>643083</v>
      </c>
      <c r="F14" s="11">
        <f>F15+F25</f>
        <v>730536</v>
      </c>
      <c r="G14" s="11">
        <f>G15+G25</f>
        <v>730536</v>
      </c>
      <c r="H14" s="11">
        <f>H15+H25</f>
        <v>728600</v>
      </c>
      <c r="I14" s="11">
        <f>I15+I25</f>
        <v>716455</v>
      </c>
      <c r="J14" s="11">
        <f>H14-I14</f>
        <v>12145</v>
      </c>
      <c r="K14" s="11">
        <f>K15+K25</f>
        <v>706484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D16+D19</f>
        <v>558200</v>
      </c>
      <c r="E15" s="11">
        <f>E16+E19</f>
        <v>513000</v>
      </c>
      <c r="F15" s="11">
        <f>F16+F19</f>
        <v>558200</v>
      </c>
      <c r="G15" s="11">
        <f>G16+G19</f>
        <v>558200</v>
      </c>
      <c r="H15" s="11">
        <f>H16+H19</f>
        <v>556264</v>
      </c>
      <c r="I15" s="11">
        <f>I16+I19</f>
        <v>556264</v>
      </c>
      <c r="J15" s="11">
        <f>H15-I15</f>
        <v>0</v>
      </c>
      <c r="K15" s="11">
        <f>K16+K19</f>
        <v>560674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D17+D18</f>
        <v>458663</v>
      </c>
      <c r="E16" s="11">
        <f>E17+E18</f>
        <v>423000</v>
      </c>
      <c r="F16" s="11">
        <f>F17+F18</f>
        <v>458663</v>
      </c>
      <c r="G16" s="11">
        <f>G17+G18</f>
        <v>458663</v>
      </c>
      <c r="H16" s="11">
        <f>H17+H18</f>
        <v>456765</v>
      </c>
      <c r="I16" s="11">
        <f>I17+I18</f>
        <v>456765</v>
      </c>
      <c r="J16" s="11">
        <f>H16-I16</f>
        <v>0</v>
      </c>
      <c r="K16" s="11">
        <f>K17+K18</f>
        <v>459727</v>
      </c>
    </row>
    <row r="17" spans="1:11" s="6" customFormat="1" x14ac:dyDescent="0.25">
      <c r="A17" s="10" t="s">
        <v>36</v>
      </c>
      <c r="B17" s="10" t="s">
        <v>37</v>
      </c>
      <c r="C17" s="10" t="s">
        <v>38</v>
      </c>
      <c r="D17" s="11">
        <v>437500</v>
      </c>
      <c r="E17" s="11">
        <v>400000</v>
      </c>
      <c r="F17" s="11">
        <v>437500</v>
      </c>
      <c r="G17" s="11">
        <v>437500</v>
      </c>
      <c r="H17" s="11">
        <v>436328</v>
      </c>
      <c r="I17" s="11">
        <v>436328</v>
      </c>
      <c r="J17" s="11">
        <f>H17-I17</f>
        <v>0</v>
      </c>
      <c r="K17" s="11">
        <v>439290</v>
      </c>
    </row>
    <row r="18" spans="1:11" s="6" customFormat="1" ht="22.5" x14ac:dyDescent="0.25">
      <c r="A18" s="10" t="s">
        <v>39</v>
      </c>
      <c r="B18" s="10" t="s">
        <v>40</v>
      </c>
      <c r="C18" s="10" t="s">
        <v>41</v>
      </c>
      <c r="D18" s="11">
        <v>21163</v>
      </c>
      <c r="E18" s="11">
        <v>23000</v>
      </c>
      <c r="F18" s="11">
        <v>21163</v>
      </c>
      <c r="G18" s="11">
        <v>21163</v>
      </c>
      <c r="H18" s="11">
        <v>20437</v>
      </c>
      <c r="I18" s="11">
        <v>20437</v>
      </c>
      <c r="J18" s="11">
        <f>H18-I18</f>
        <v>0</v>
      </c>
      <c r="K18" s="11">
        <v>20437</v>
      </c>
    </row>
    <row r="19" spans="1:11" s="6" customFormat="1" x14ac:dyDescent="0.25">
      <c r="A19" s="10" t="s">
        <v>42</v>
      </c>
      <c r="B19" s="10" t="s">
        <v>43</v>
      </c>
      <c r="C19" s="10" t="s">
        <v>44</v>
      </c>
      <c r="D19" s="11">
        <f>D20+D21+D22+D23+D24</f>
        <v>99537</v>
      </c>
      <c r="E19" s="11">
        <f>E20+E21+E22+E23+E24</f>
        <v>90000</v>
      </c>
      <c r="F19" s="11">
        <f>F20+F21+F22+F23+F24</f>
        <v>99537</v>
      </c>
      <c r="G19" s="11">
        <f>G20+G21+G22+G23+G24</f>
        <v>99537</v>
      </c>
      <c r="H19" s="11">
        <f>H20+H21+H22+H23+H24</f>
        <v>99499</v>
      </c>
      <c r="I19" s="11">
        <f>I20+I21+I22+I23+I24</f>
        <v>99499</v>
      </c>
      <c r="J19" s="11">
        <f>H19-I19</f>
        <v>0</v>
      </c>
      <c r="K19" s="11">
        <f>K20+K21+K22+K23+K24</f>
        <v>100947</v>
      </c>
    </row>
    <row r="20" spans="1:11" s="6" customFormat="1" x14ac:dyDescent="0.25">
      <c r="A20" s="10" t="s">
        <v>45</v>
      </c>
      <c r="B20" s="10" t="s">
        <v>46</v>
      </c>
      <c r="C20" s="10" t="s">
        <v>47</v>
      </c>
      <c r="D20" s="11">
        <v>71244</v>
      </c>
      <c r="E20" s="11">
        <v>64400</v>
      </c>
      <c r="F20" s="11">
        <v>71244</v>
      </c>
      <c r="G20" s="11">
        <v>71244</v>
      </c>
      <c r="H20" s="11">
        <v>71244</v>
      </c>
      <c r="I20" s="11">
        <v>71244</v>
      </c>
      <c r="J20" s="11">
        <f>H20-I20</f>
        <v>0</v>
      </c>
      <c r="K20" s="11">
        <v>72016</v>
      </c>
    </row>
    <row r="21" spans="1:11" s="6" customFormat="1" x14ac:dyDescent="0.25">
      <c r="A21" s="10" t="s">
        <v>48</v>
      </c>
      <c r="B21" s="10" t="s">
        <v>49</v>
      </c>
      <c r="C21" s="10" t="s">
        <v>50</v>
      </c>
      <c r="D21" s="11">
        <v>2139</v>
      </c>
      <c r="E21" s="11">
        <v>2000</v>
      </c>
      <c r="F21" s="11">
        <v>2139</v>
      </c>
      <c r="G21" s="11">
        <v>2139</v>
      </c>
      <c r="H21" s="11">
        <v>2118</v>
      </c>
      <c r="I21" s="11">
        <v>2118</v>
      </c>
      <c r="J21" s="11">
        <f>H21-I21</f>
        <v>0</v>
      </c>
      <c r="K21" s="11">
        <v>2124</v>
      </c>
    </row>
    <row r="22" spans="1:11" s="6" customFormat="1" x14ac:dyDescent="0.25">
      <c r="A22" s="10" t="s">
        <v>51</v>
      </c>
      <c r="B22" s="10" t="s">
        <v>52</v>
      </c>
      <c r="C22" s="10" t="s">
        <v>53</v>
      </c>
      <c r="D22" s="11">
        <v>23525</v>
      </c>
      <c r="E22" s="11">
        <v>20300</v>
      </c>
      <c r="F22" s="11">
        <v>23525</v>
      </c>
      <c r="G22" s="11">
        <v>23525</v>
      </c>
      <c r="H22" s="11">
        <v>23525</v>
      </c>
      <c r="I22" s="11">
        <v>23525</v>
      </c>
      <c r="J22" s="11">
        <f>H22-I22</f>
        <v>0</v>
      </c>
      <c r="K22" s="11">
        <v>23703</v>
      </c>
    </row>
    <row r="23" spans="1:11" s="6" customFormat="1" ht="22.5" x14ac:dyDescent="0.25">
      <c r="A23" s="10" t="s">
        <v>54</v>
      </c>
      <c r="B23" s="10" t="s">
        <v>55</v>
      </c>
      <c r="C23" s="10" t="s">
        <v>56</v>
      </c>
      <c r="D23" s="11">
        <v>678</v>
      </c>
      <c r="E23" s="11">
        <v>720</v>
      </c>
      <c r="F23" s="11">
        <v>678</v>
      </c>
      <c r="G23" s="11">
        <v>678</v>
      </c>
      <c r="H23" s="11">
        <v>676</v>
      </c>
      <c r="I23" s="11">
        <v>676</v>
      </c>
      <c r="J23" s="11">
        <f>H23-I23</f>
        <v>0</v>
      </c>
      <c r="K23" s="11">
        <v>678</v>
      </c>
    </row>
    <row r="24" spans="1:11" s="6" customFormat="1" x14ac:dyDescent="0.25">
      <c r="A24" s="10" t="s">
        <v>57</v>
      </c>
      <c r="B24" s="10" t="s">
        <v>58</v>
      </c>
      <c r="C24" s="10" t="s">
        <v>59</v>
      </c>
      <c r="D24" s="11">
        <v>1951</v>
      </c>
      <c r="E24" s="11">
        <v>2580</v>
      </c>
      <c r="F24" s="11">
        <v>1951</v>
      </c>
      <c r="G24" s="11">
        <v>1951</v>
      </c>
      <c r="H24" s="11">
        <v>1936</v>
      </c>
      <c r="I24" s="11">
        <v>1936</v>
      </c>
      <c r="J24" s="11">
        <f>H24-I24</f>
        <v>0</v>
      </c>
      <c r="K24" s="11">
        <v>2426</v>
      </c>
    </row>
    <row r="25" spans="1:11" s="6" customFormat="1" ht="22.5" x14ac:dyDescent="0.25">
      <c r="A25" s="10" t="s">
        <v>60</v>
      </c>
      <c r="B25" s="10" t="s">
        <v>61</v>
      </c>
      <c r="C25" s="10" t="s">
        <v>62</v>
      </c>
      <c r="D25" s="11">
        <f>D26+D35+D37</f>
        <v>172336</v>
      </c>
      <c r="E25" s="11">
        <f>E26+E35+E37</f>
        <v>130083</v>
      </c>
      <c r="F25" s="11">
        <f>F26+F35+F37</f>
        <v>172336</v>
      </c>
      <c r="G25" s="11">
        <f>G26+G35+G37</f>
        <v>172336</v>
      </c>
      <c r="H25" s="11">
        <f>H26+H35+H37</f>
        <v>172336</v>
      </c>
      <c r="I25" s="11">
        <f>I26+I35+I37</f>
        <v>160191</v>
      </c>
      <c r="J25" s="11">
        <f>H25-I25</f>
        <v>12145</v>
      </c>
      <c r="K25" s="11">
        <f>K26+K35+K37</f>
        <v>145810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f>D27+D28+D29+D30+D31+D32+D33+D34</f>
        <v>154936</v>
      </c>
      <c r="E26" s="11">
        <f>E27+E28+E29+E30+E31+E32+E33+E34</f>
        <v>118083</v>
      </c>
      <c r="F26" s="11">
        <f>F27+F28+F29+F30+F31+F32+F33+F34</f>
        <v>154936</v>
      </c>
      <c r="G26" s="11">
        <f>G27+G28+G29+G30+G31+G32+G33+G34</f>
        <v>154936</v>
      </c>
      <c r="H26" s="11">
        <f>H27+H28+H29+H30+H31+H32+H33+H34</f>
        <v>154936</v>
      </c>
      <c r="I26" s="11">
        <f>I27+I28+I29+I30+I31+I32+I33+I34</f>
        <v>147935</v>
      </c>
      <c r="J26" s="11">
        <f>H26-I26</f>
        <v>7001</v>
      </c>
      <c r="K26" s="11">
        <f>K27+K28+K29+K30+K31+K32+K33+K34</f>
        <v>133554</v>
      </c>
    </row>
    <row r="27" spans="1:11" s="6" customFormat="1" x14ac:dyDescent="0.25">
      <c r="A27" s="10" t="s">
        <v>66</v>
      </c>
      <c r="B27" s="10" t="s">
        <v>67</v>
      </c>
      <c r="C27" s="10" t="s">
        <v>68</v>
      </c>
      <c r="D27" s="11">
        <v>2000</v>
      </c>
      <c r="E27" s="11">
        <v>4000</v>
      </c>
      <c r="F27" s="11">
        <v>2000</v>
      </c>
      <c r="G27" s="11">
        <v>2000</v>
      </c>
      <c r="H27" s="11">
        <v>2000</v>
      </c>
      <c r="I27" s="11">
        <v>870</v>
      </c>
      <c r="J27" s="11">
        <f>H27-I27</f>
        <v>1130</v>
      </c>
      <c r="K27" s="11">
        <v>780</v>
      </c>
    </row>
    <row r="28" spans="1:11" s="6" customFormat="1" x14ac:dyDescent="0.25">
      <c r="A28" s="10" t="s">
        <v>69</v>
      </c>
      <c r="B28" s="10" t="s">
        <v>70</v>
      </c>
      <c r="C28" s="10" t="s">
        <v>71</v>
      </c>
      <c r="D28" s="11">
        <v>3550</v>
      </c>
      <c r="E28" s="11">
        <v>6000</v>
      </c>
      <c r="F28" s="11">
        <v>3550</v>
      </c>
      <c r="G28" s="11">
        <v>3550</v>
      </c>
      <c r="H28" s="11">
        <v>3550</v>
      </c>
      <c r="I28" s="11">
        <v>3299</v>
      </c>
      <c r="J28" s="11">
        <f>H28-I28</f>
        <v>251</v>
      </c>
      <c r="K28" s="11">
        <v>2039</v>
      </c>
    </row>
    <row r="29" spans="1:11" s="6" customFormat="1" x14ac:dyDescent="0.25">
      <c r="A29" s="10" t="s">
        <v>72</v>
      </c>
      <c r="B29" s="10" t="s">
        <v>73</v>
      </c>
      <c r="C29" s="10" t="s">
        <v>74</v>
      </c>
      <c r="D29" s="11">
        <v>27500</v>
      </c>
      <c r="E29" s="11">
        <v>23000</v>
      </c>
      <c r="F29" s="11">
        <v>27500</v>
      </c>
      <c r="G29" s="11">
        <v>27500</v>
      </c>
      <c r="H29" s="11">
        <v>27500</v>
      </c>
      <c r="I29" s="11">
        <v>24210</v>
      </c>
      <c r="J29" s="11">
        <f>H29-I29</f>
        <v>3290</v>
      </c>
      <c r="K29" s="11">
        <v>21339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v>2000</v>
      </c>
      <c r="E30" s="11">
        <v>0</v>
      </c>
      <c r="F30" s="11">
        <v>2000</v>
      </c>
      <c r="G30" s="11">
        <v>2000</v>
      </c>
      <c r="H30" s="11">
        <v>2000</v>
      </c>
      <c r="I30" s="11">
        <v>2000</v>
      </c>
      <c r="J30" s="11">
        <f>H30-I30</f>
        <v>0</v>
      </c>
      <c r="K30" s="11">
        <v>2000</v>
      </c>
    </row>
    <row r="31" spans="1:11" s="6" customFormat="1" x14ac:dyDescent="0.25">
      <c r="A31" s="10" t="s">
        <v>78</v>
      </c>
      <c r="B31" s="10" t="s">
        <v>79</v>
      </c>
      <c r="C31" s="10" t="s">
        <v>80</v>
      </c>
      <c r="D31" s="11">
        <v>2000</v>
      </c>
      <c r="E31" s="11">
        <v>8000</v>
      </c>
      <c r="F31" s="11">
        <v>2000</v>
      </c>
      <c r="G31" s="11">
        <v>2000</v>
      </c>
      <c r="H31" s="11">
        <v>2000</v>
      </c>
      <c r="I31" s="11">
        <v>2000</v>
      </c>
      <c r="J31" s="11">
        <f>H31-I31</f>
        <v>0</v>
      </c>
      <c r="K31" s="11">
        <v>2000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v>25933</v>
      </c>
      <c r="E32" s="11">
        <v>21000</v>
      </c>
      <c r="F32" s="11">
        <v>25933</v>
      </c>
      <c r="G32" s="11">
        <v>25933</v>
      </c>
      <c r="H32" s="11">
        <v>25933</v>
      </c>
      <c r="I32" s="11">
        <v>23759</v>
      </c>
      <c r="J32" s="11">
        <f>H32-I32</f>
        <v>2174</v>
      </c>
      <c r="K32" s="11">
        <v>23759</v>
      </c>
    </row>
    <row r="33" spans="1:11" s="6" customFormat="1" ht="22.5" x14ac:dyDescent="0.25">
      <c r="A33" s="10" t="s">
        <v>84</v>
      </c>
      <c r="B33" s="10" t="s">
        <v>85</v>
      </c>
      <c r="C33" s="10" t="s">
        <v>86</v>
      </c>
      <c r="D33" s="11">
        <v>1300</v>
      </c>
      <c r="E33" s="11">
        <v>8000</v>
      </c>
      <c r="F33" s="11">
        <v>1300</v>
      </c>
      <c r="G33" s="11">
        <v>1300</v>
      </c>
      <c r="H33" s="11">
        <v>1300</v>
      </c>
      <c r="I33" s="11">
        <v>1267</v>
      </c>
      <c r="J33" s="11">
        <f>H33-I33</f>
        <v>33</v>
      </c>
      <c r="K33" s="11">
        <v>1267</v>
      </c>
    </row>
    <row r="34" spans="1:11" s="6" customFormat="1" ht="22.5" x14ac:dyDescent="0.25">
      <c r="A34" s="10" t="s">
        <v>87</v>
      </c>
      <c r="B34" s="10" t="s">
        <v>88</v>
      </c>
      <c r="C34" s="10" t="s">
        <v>89</v>
      </c>
      <c r="D34" s="11">
        <v>90653</v>
      </c>
      <c r="E34" s="11">
        <v>48083</v>
      </c>
      <c r="F34" s="11">
        <v>90653</v>
      </c>
      <c r="G34" s="11">
        <v>90653</v>
      </c>
      <c r="H34" s="11">
        <v>90653</v>
      </c>
      <c r="I34" s="11">
        <v>90530</v>
      </c>
      <c r="J34" s="11">
        <f>H34-I34</f>
        <v>123</v>
      </c>
      <c r="K34" s="11">
        <v>80370</v>
      </c>
    </row>
    <row r="35" spans="1:11" s="6" customFormat="1" ht="22.5" x14ac:dyDescent="0.25">
      <c r="A35" s="10" t="s">
        <v>90</v>
      </c>
      <c r="B35" s="10" t="s">
        <v>91</v>
      </c>
      <c r="C35" s="10" t="s">
        <v>92</v>
      </c>
      <c r="D35" s="11">
        <f>+D36</f>
        <v>2400</v>
      </c>
      <c r="E35" s="11">
        <f>+E36</f>
        <v>4000</v>
      </c>
      <c r="F35" s="11">
        <f>+F36</f>
        <v>2400</v>
      </c>
      <c r="G35" s="11">
        <f>+G36</f>
        <v>2400</v>
      </c>
      <c r="H35" s="11">
        <f>+H36</f>
        <v>2400</v>
      </c>
      <c r="I35" s="11">
        <f>+I36</f>
        <v>0</v>
      </c>
      <c r="J35" s="11">
        <f>H35-I35</f>
        <v>2400</v>
      </c>
      <c r="K35" s="11">
        <f>+K36</f>
        <v>0</v>
      </c>
    </row>
    <row r="36" spans="1:11" s="6" customFormat="1" x14ac:dyDescent="0.25">
      <c r="A36" s="10" t="s">
        <v>93</v>
      </c>
      <c r="B36" s="10" t="s">
        <v>94</v>
      </c>
      <c r="C36" s="10" t="s">
        <v>95</v>
      </c>
      <c r="D36" s="11">
        <v>2400</v>
      </c>
      <c r="E36" s="11">
        <v>4000</v>
      </c>
      <c r="F36" s="11">
        <v>2400</v>
      </c>
      <c r="G36" s="11">
        <v>2400</v>
      </c>
      <c r="H36" s="11">
        <v>2400</v>
      </c>
      <c r="I36" s="11">
        <v>0</v>
      </c>
      <c r="J36" s="11">
        <f>H36-I36</f>
        <v>2400</v>
      </c>
      <c r="K36" s="11">
        <v>0</v>
      </c>
    </row>
    <row r="37" spans="1:11" s="6" customFormat="1" ht="22.5" x14ac:dyDescent="0.25">
      <c r="A37" s="10" t="s">
        <v>96</v>
      </c>
      <c r="B37" s="10" t="s">
        <v>97</v>
      </c>
      <c r="C37" s="10" t="s">
        <v>98</v>
      </c>
      <c r="D37" s="11">
        <f>D38</f>
        <v>15000</v>
      </c>
      <c r="E37" s="11">
        <f>E38</f>
        <v>8000</v>
      </c>
      <c r="F37" s="11">
        <f>F38</f>
        <v>15000</v>
      </c>
      <c r="G37" s="11">
        <f>G38</f>
        <v>15000</v>
      </c>
      <c r="H37" s="11">
        <f>H38</f>
        <v>15000</v>
      </c>
      <c r="I37" s="11">
        <f>I38</f>
        <v>12256</v>
      </c>
      <c r="J37" s="11">
        <f>H37-I37</f>
        <v>2744</v>
      </c>
      <c r="K37" s="11">
        <f>K38</f>
        <v>12256</v>
      </c>
    </row>
    <row r="38" spans="1:11" s="6" customFormat="1" x14ac:dyDescent="0.25">
      <c r="A38" s="10" t="s">
        <v>99</v>
      </c>
      <c r="B38" s="10" t="s">
        <v>100</v>
      </c>
      <c r="C38" s="10" t="s">
        <v>101</v>
      </c>
      <c r="D38" s="11">
        <v>15000</v>
      </c>
      <c r="E38" s="11">
        <v>8000</v>
      </c>
      <c r="F38" s="11">
        <v>15000</v>
      </c>
      <c r="G38" s="11">
        <v>15000</v>
      </c>
      <c r="H38" s="11">
        <v>15000</v>
      </c>
      <c r="I38" s="11">
        <v>12256</v>
      </c>
      <c r="J38" s="11">
        <f>H38-I38</f>
        <v>2744</v>
      </c>
      <c r="K38" s="11">
        <v>12256</v>
      </c>
    </row>
    <row r="39" spans="1:11" s="6" customFormat="1" x14ac:dyDescent="0.25">
      <c r="A39" s="10" t="s">
        <v>102</v>
      </c>
      <c r="B39" s="10" t="s">
        <v>103</v>
      </c>
      <c r="C39" s="10" t="s">
        <v>104</v>
      </c>
      <c r="D39" s="11">
        <f>+D41</f>
        <v>7300</v>
      </c>
      <c r="E39" s="11">
        <f>+E41</f>
        <v>7300</v>
      </c>
      <c r="F39" s="11">
        <f>+F41</f>
        <v>7300</v>
      </c>
      <c r="G39" s="11">
        <f>+G41</f>
        <v>7300</v>
      </c>
      <c r="H39" s="11">
        <f>+H41</f>
        <v>7300</v>
      </c>
      <c r="I39" s="11">
        <f>+I41</f>
        <v>7300</v>
      </c>
      <c r="J39" s="11">
        <f>H39-I39</f>
        <v>0</v>
      </c>
      <c r="K39" s="11">
        <f>+K41</f>
        <v>0</v>
      </c>
    </row>
    <row r="40" spans="1:11" s="6" customFormat="1" ht="22.5" x14ac:dyDescent="0.25">
      <c r="A40" s="10" t="s">
        <v>105</v>
      </c>
      <c r="B40" s="10" t="s">
        <v>106</v>
      </c>
      <c r="C40" s="10" t="s">
        <v>107</v>
      </c>
      <c r="D40" s="11">
        <f>+D41</f>
        <v>7300</v>
      </c>
      <c r="E40" s="11">
        <f>+E41</f>
        <v>7300</v>
      </c>
      <c r="F40" s="11">
        <f>+F41</f>
        <v>7300</v>
      </c>
      <c r="G40" s="11">
        <f>+G41</f>
        <v>7300</v>
      </c>
      <c r="H40" s="11">
        <f>+H41</f>
        <v>7300</v>
      </c>
      <c r="I40" s="11">
        <f>+I41</f>
        <v>7300</v>
      </c>
      <c r="J40" s="11">
        <f>H40-I40</f>
        <v>0</v>
      </c>
      <c r="K40" s="11">
        <f>+K41</f>
        <v>0</v>
      </c>
    </row>
    <row r="41" spans="1:11" s="6" customFormat="1" x14ac:dyDescent="0.25">
      <c r="A41" s="10" t="s">
        <v>108</v>
      </c>
      <c r="B41" s="10" t="s">
        <v>109</v>
      </c>
      <c r="C41" s="10" t="s">
        <v>110</v>
      </c>
      <c r="D41" s="11">
        <f>+D42</f>
        <v>7300</v>
      </c>
      <c r="E41" s="11">
        <f>+E42</f>
        <v>7300</v>
      </c>
      <c r="F41" s="11">
        <f>+F42</f>
        <v>7300</v>
      </c>
      <c r="G41" s="11">
        <f>+G42</f>
        <v>7300</v>
      </c>
      <c r="H41" s="11">
        <f>+H42</f>
        <v>7300</v>
      </c>
      <c r="I41" s="11">
        <f>+I42</f>
        <v>7300</v>
      </c>
      <c r="J41" s="11">
        <f>H41-I41</f>
        <v>0</v>
      </c>
      <c r="K41" s="11">
        <f>+K42</f>
        <v>0</v>
      </c>
    </row>
    <row r="42" spans="1:11" s="6" customFormat="1" ht="22.5" x14ac:dyDescent="0.25">
      <c r="A42" s="10" t="s">
        <v>111</v>
      </c>
      <c r="B42" s="10" t="s">
        <v>112</v>
      </c>
      <c r="C42" s="10" t="s">
        <v>113</v>
      </c>
      <c r="D42" s="11">
        <v>7300</v>
      </c>
      <c r="E42" s="11">
        <v>7300</v>
      </c>
      <c r="F42" s="11">
        <v>7300</v>
      </c>
      <c r="G42" s="11">
        <v>7300</v>
      </c>
      <c r="H42" s="11">
        <v>7300</v>
      </c>
      <c r="I42" s="11">
        <v>7300</v>
      </c>
      <c r="J42" s="11">
        <f>H42-I42</f>
        <v>0</v>
      </c>
      <c r="K42" s="11">
        <v>0</v>
      </c>
    </row>
    <row r="43" spans="1:11" s="6" customFormat="1" ht="22.5" x14ac:dyDescent="0.25">
      <c r="A43" s="10" t="s">
        <v>114</v>
      </c>
      <c r="B43" s="10" t="s">
        <v>115</v>
      </c>
      <c r="C43" s="10" t="s">
        <v>116</v>
      </c>
      <c r="D43" s="11">
        <f>+D44+D47</f>
        <v>20500</v>
      </c>
      <c r="E43" s="11">
        <f>+E44+E47</f>
        <v>15000</v>
      </c>
      <c r="F43" s="11">
        <f>+F44+F47</f>
        <v>20500</v>
      </c>
      <c r="G43" s="11">
        <f>+G44+G47</f>
        <v>20500</v>
      </c>
      <c r="H43" s="11">
        <f>+H44+H47</f>
        <v>20500</v>
      </c>
      <c r="I43" s="11">
        <f>+I44+I47</f>
        <v>20150</v>
      </c>
      <c r="J43" s="11">
        <f>H43-I43</f>
        <v>350</v>
      </c>
      <c r="K43" s="11">
        <f>+K44+K47</f>
        <v>16368</v>
      </c>
    </row>
    <row r="44" spans="1:11" s="6" customFormat="1" ht="33" x14ac:dyDescent="0.25">
      <c r="A44" s="10" t="s">
        <v>117</v>
      </c>
      <c r="B44" s="10" t="s">
        <v>118</v>
      </c>
      <c r="C44" s="10" t="s">
        <v>119</v>
      </c>
      <c r="D44" s="11">
        <f>+D45</f>
        <v>0</v>
      </c>
      <c r="E44" s="11">
        <f>+E45</f>
        <v>0</v>
      </c>
      <c r="F44" s="11">
        <f>+F45</f>
        <v>0</v>
      </c>
      <c r="G44" s="11">
        <f>+G45</f>
        <v>0</v>
      </c>
      <c r="H44" s="11">
        <f>+H45</f>
        <v>0</v>
      </c>
      <c r="I44" s="11">
        <f>+I45</f>
        <v>0</v>
      </c>
      <c r="J44" s="11">
        <f>H44-I44</f>
        <v>0</v>
      </c>
      <c r="K44" s="11">
        <f>+K45</f>
        <v>1933</v>
      </c>
    </row>
    <row r="45" spans="1:11" s="6" customFormat="1" ht="22.5" x14ac:dyDescent="0.25">
      <c r="A45" s="10" t="s">
        <v>120</v>
      </c>
      <c r="B45" s="10" t="s">
        <v>121</v>
      </c>
      <c r="C45" s="10" t="s">
        <v>122</v>
      </c>
      <c r="D45" s="11">
        <f>+D46</f>
        <v>0</v>
      </c>
      <c r="E45" s="11">
        <f>+E46</f>
        <v>0</v>
      </c>
      <c r="F45" s="11">
        <f>+F46</f>
        <v>0</v>
      </c>
      <c r="G45" s="11">
        <f>+G46</f>
        <v>0</v>
      </c>
      <c r="H45" s="11">
        <f>+H46</f>
        <v>0</v>
      </c>
      <c r="I45" s="11">
        <f>+I46</f>
        <v>0</v>
      </c>
      <c r="J45" s="11">
        <f>H45-I45</f>
        <v>0</v>
      </c>
      <c r="K45" s="11">
        <f>+K46</f>
        <v>1933</v>
      </c>
    </row>
    <row r="46" spans="1:11" s="6" customFormat="1" x14ac:dyDescent="0.25">
      <c r="A46" s="10" t="s">
        <v>123</v>
      </c>
      <c r="B46" s="10" t="s">
        <v>124</v>
      </c>
      <c r="C46" s="10" t="s">
        <v>125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f>H46-I46</f>
        <v>0</v>
      </c>
      <c r="K46" s="11">
        <v>1933</v>
      </c>
    </row>
    <row r="47" spans="1:11" s="6" customFormat="1" x14ac:dyDescent="0.25">
      <c r="A47" s="10" t="s">
        <v>126</v>
      </c>
      <c r="B47" s="10" t="s">
        <v>127</v>
      </c>
      <c r="C47" s="10" t="s">
        <v>128</v>
      </c>
      <c r="D47" s="11">
        <f>D48</f>
        <v>20500</v>
      </c>
      <c r="E47" s="11">
        <f>E48</f>
        <v>15000</v>
      </c>
      <c r="F47" s="11">
        <f>F48</f>
        <v>20500</v>
      </c>
      <c r="G47" s="11">
        <f>G48</f>
        <v>20500</v>
      </c>
      <c r="H47" s="11">
        <f>H48</f>
        <v>20500</v>
      </c>
      <c r="I47" s="11">
        <f>I48</f>
        <v>20150</v>
      </c>
      <c r="J47" s="11">
        <f>H47-I47</f>
        <v>350</v>
      </c>
      <c r="K47" s="11">
        <f>K48</f>
        <v>14435</v>
      </c>
    </row>
    <row r="48" spans="1:11" s="6" customFormat="1" ht="22.5" x14ac:dyDescent="0.25">
      <c r="A48" s="10" t="s">
        <v>129</v>
      </c>
      <c r="B48" s="10" t="s">
        <v>130</v>
      </c>
      <c r="C48" s="10" t="s">
        <v>131</v>
      </c>
      <c r="D48" s="11">
        <f>D49</f>
        <v>20500</v>
      </c>
      <c r="E48" s="11">
        <f>E49</f>
        <v>15000</v>
      </c>
      <c r="F48" s="11">
        <f>F49</f>
        <v>20500</v>
      </c>
      <c r="G48" s="11">
        <f>G49</f>
        <v>20500</v>
      </c>
      <c r="H48" s="11">
        <f>H49</f>
        <v>20500</v>
      </c>
      <c r="I48" s="11">
        <f>I49</f>
        <v>20150</v>
      </c>
      <c r="J48" s="11">
        <f>H48-I48</f>
        <v>350</v>
      </c>
      <c r="K48" s="11">
        <f>K49</f>
        <v>14435</v>
      </c>
    </row>
    <row r="49" spans="1:12" s="6" customFormat="1" x14ac:dyDescent="0.25">
      <c r="A49" s="10" t="s">
        <v>132</v>
      </c>
      <c r="B49" s="10" t="s">
        <v>133</v>
      </c>
      <c r="C49" s="10" t="s">
        <v>134</v>
      </c>
      <c r="D49" s="11">
        <f>D50+D51+D52+D53</f>
        <v>20500</v>
      </c>
      <c r="E49" s="11">
        <f>E50+E51+E52+E53</f>
        <v>15000</v>
      </c>
      <c r="F49" s="11">
        <f>F50+F51+F52+F53</f>
        <v>20500</v>
      </c>
      <c r="G49" s="11">
        <f>G50+G51+G52+G53</f>
        <v>20500</v>
      </c>
      <c r="H49" s="11">
        <f>H50+H51+H52+H53</f>
        <v>20500</v>
      </c>
      <c r="I49" s="11">
        <f>I50+I51+I52+I53</f>
        <v>20150</v>
      </c>
      <c r="J49" s="11">
        <f>H49-I49</f>
        <v>350</v>
      </c>
      <c r="K49" s="11">
        <f>K50+K51+K52+K53</f>
        <v>14435</v>
      </c>
    </row>
    <row r="50" spans="1:12" s="6" customFormat="1" x14ac:dyDescent="0.25">
      <c r="A50" s="10" t="s">
        <v>135</v>
      </c>
      <c r="B50" s="10" t="s">
        <v>136</v>
      </c>
      <c r="C50" s="10" t="s">
        <v>137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f>H50-I50</f>
        <v>0</v>
      </c>
      <c r="K50" s="11">
        <v>3397</v>
      </c>
    </row>
    <row r="51" spans="1:12" s="6" customFormat="1" x14ac:dyDescent="0.25">
      <c r="A51" s="10" t="s">
        <v>138</v>
      </c>
      <c r="B51" s="10" t="s">
        <v>139</v>
      </c>
      <c r="C51" s="10" t="s">
        <v>140</v>
      </c>
      <c r="D51" s="11">
        <v>350</v>
      </c>
      <c r="E51" s="11">
        <v>15000</v>
      </c>
      <c r="F51" s="11">
        <v>350</v>
      </c>
      <c r="G51" s="11">
        <v>350</v>
      </c>
      <c r="H51" s="11">
        <v>350</v>
      </c>
      <c r="I51" s="11">
        <v>0</v>
      </c>
      <c r="J51" s="11">
        <f>H51-I51</f>
        <v>350</v>
      </c>
      <c r="K51" s="11">
        <v>9237</v>
      </c>
    </row>
    <row r="52" spans="1:12" s="6" customFormat="1" ht="22.5" x14ac:dyDescent="0.25">
      <c r="A52" s="10" t="s">
        <v>141</v>
      </c>
      <c r="B52" s="10" t="s">
        <v>142</v>
      </c>
      <c r="C52" s="10" t="s">
        <v>143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f>H52-I52</f>
        <v>0</v>
      </c>
      <c r="K52" s="11">
        <v>167</v>
      </c>
    </row>
    <row r="53" spans="1:12" s="6" customFormat="1" x14ac:dyDescent="0.25">
      <c r="A53" s="10" t="s">
        <v>144</v>
      </c>
      <c r="B53" s="10" t="s">
        <v>145</v>
      </c>
      <c r="C53" s="10" t="s">
        <v>146</v>
      </c>
      <c r="D53" s="11">
        <v>20150</v>
      </c>
      <c r="E53" s="11">
        <v>0</v>
      </c>
      <c r="F53" s="11">
        <v>20150</v>
      </c>
      <c r="G53" s="11">
        <v>20150</v>
      </c>
      <c r="H53" s="11">
        <v>20150</v>
      </c>
      <c r="I53" s="11">
        <v>20150</v>
      </c>
      <c r="J53" s="11">
        <f>H53-I53</f>
        <v>0</v>
      </c>
      <c r="K53" s="11">
        <v>1634</v>
      </c>
    </row>
    <row r="54" spans="1:12" s="6" customFormat="1" x14ac:dyDescent="0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</row>
    <row r="55" spans="1:12" x14ac:dyDescent="0.25">
      <c r="A55" s="13" t="s">
        <v>147</v>
      </c>
      <c r="B55" s="13"/>
      <c r="C55" s="13"/>
      <c r="D55" s="13"/>
      <c r="E55" s="13"/>
      <c r="F55" s="13"/>
      <c r="G55" s="13"/>
      <c r="H55" s="13"/>
      <c r="I55" s="13" t="s">
        <v>149</v>
      </c>
      <c r="J55" s="13"/>
      <c r="K55" s="13"/>
      <c r="L55" s="13"/>
    </row>
    <row r="56" spans="1:12" x14ac:dyDescent="0.25">
      <c r="A56" s="3" t="s">
        <v>148</v>
      </c>
      <c r="B56" s="3"/>
      <c r="C56" s="3"/>
      <c r="D56" s="3"/>
      <c r="E56" s="3"/>
      <c r="F56" s="3"/>
      <c r="G56" s="3"/>
      <c r="H56" s="3"/>
      <c r="I56" s="3" t="s">
        <v>150</v>
      </c>
      <c r="J56" s="3"/>
      <c r="K56" s="3"/>
      <c r="L56" s="3"/>
    </row>
    <row r="109" spans="1:20" x14ac:dyDescent="0.25">
      <c r="A109" s="12"/>
      <c r="B109" s="12"/>
      <c r="C109" s="12"/>
      <c r="D109" s="12"/>
      <c r="I109" s="12"/>
      <c r="J109" s="12"/>
      <c r="K109" s="12"/>
      <c r="L109" s="12"/>
      <c r="Q109" s="12"/>
      <c r="R109" s="12"/>
      <c r="S109" s="12"/>
      <c r="T109" s="12"/>
    </row>
  </sheetData>
  <mergeCells count="23">
    <mergeCell ref="K9:K10"/>
    <mergeCell ref="A55:D55"/>
    <mergeCell ref="A56:D56"/>
    <mergeCell ref="E55:H55"/>
    <mergeCell ref="E56:H56"/>
    <mergeCell ref="I55:L55"/>
    <mergeCell ref="I56:L56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2017-02-03T12:31:50Z</dcterms:created>
  <dcterms:modified xsi:type="dcterms:W3CDTF">2017-02-03T12:31:52Z</dcterms:modified>
</cp:coreProperties>
</file>