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ucru\VASLUI\pt site\COROIESTI\"/>
    </mc:Choice>
  </mc:AlternateContent>
  <bookViews>
    <workbookView xWindow="0" yWindow="0" windowWidth="16335" windowHeight="124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E32" i="1"/>
  <c r="F32" i="1"/>
  <c r="E41" i="1"/>
  <c r="F41" i="1"/>
  <c r="E45" i="1"/>
  <c r="E46" i="1" s="1"/>
  <c r="E74" i="1" s="1"/>
  <c r="F45" i="1"/>
  <c r="F46" i="1" s="1"/>
  <c r="F74" i="1" s="1"/>
  <c r="E53" i="1"/>
  <c r="F53" i="1"/>
  <c r="E72" i="1"/>
  <c r="E73" i="1" s="1"/>
  <c r="F72" i="1"/>
  <c r="F73" i="1"/>
  <c r="E81" i="1"/>
  <c r="F81" i="1"/>
</calcChain>
</file>

<file path=xl/sharedStrings.xml><?xml version="1.0" encoding="utf-8"?>
<sst xmlns="http://schemas.openxmlformats.org/spreadsheetml/2006/main" count="309" uniqueCount="192">
  <si>
    <t>JUDETUL  VASLUI</t>
  </si>
  <si>
    <t>COMUNA COROIESTI</t>
  </si>
  <si>
    <t>NR................/...........2016</t>
  </si>
  <si>
    <t>Biroul contabilitate</t>
  </si>
  <si>
    <t xml:space="preserve"> </t>
  </si>
  <si>
    <t>Bilant</t>
  </si>
  <si>
    <t>Trimestrul: 2, Anul: 2018</t>
  </si>
  <si>
    <t>Nr</t>
  </si>
  <si>
    <t>NR. CRT.</t>
  </si>
  <si>
    <t>Denumirea indicatorilor</t>
  </si>
  <si>
    <t>Cod rand</t>
  </si>
  <si>
    <t>Sold la inceputul anului</t>
  </si>
  <si>
    <t>Sold la sfarsitul perioadei</t>
  </si>
  <si>
    <t>1</t>
  </si>
  <si>
    <t>ACTIVE</t>
  </si>
  <si>
    <t>01</t>
  </si>
  <si>
    <t>2</t>
  </si>
  <si>
    <t>ACTIVE NECURENTE</t>
  </si>
  <si>
    <t>02</t>
  </si>
  <si>
    <t>3</t>
  </si>
  <si>
    <t>Active fixe necorporale (ct.2030000+2050000+2060000+2080100+2080200+ 2330000 -2800300-2800500-2800800-2900400-2900500-2900800-2930100*)</t>
  </si>
  <si>
    <t>03</t>
  </si>
  <si>
    <t>4</t>
  </si>
  <si>
    <t>Instalaţii tehnice, mijloace de transport, animale, plantaţii, mobilier, aparatură birotică şi alte active corporale  (ct.2130100+2130200+2130300+2130400+2140000+2310000 -2810300-2810400-2910300-2910400-2930200*)</t>
  </si>
  <si>
    <t>04</t>
  </si>
  <si>
    <t>5</t>
  </si>
  <si>
    <t>Terenuri şi clădiri (ct.2110100+2110200+2120000+2310000-2810100-2810200 -2910100-2910200-2930200)</t>
  </si>
  <si>
    <t>05</t>
  </si>
  <si>
    <t>6</t>
  </si>
  <si>
    <t xml:space="preserve">Alte active nefinanciare (ct.2150000) </t>
  </si>
  <si>
    <t>06</t>
  </si>
  <si>
    <t>7</t>
  </si>
  <si>
    <t>Active financiare necurente (investiţii pe termen lung) peste un an (ct.2600100+2600200+2600300+2650000+ 2670201+ 2670202+ 2670203+2670204+2670205+2670208 -2960101-2960102 -2960103 -2960200),  din care:</t>
  </si>
  <si>
    <t>07</t>
  </si>
  <si>
    <t>8</t>
  </si>
  <si>
    <t>Titluri de participare (ct.2600100+2600200+2600300-2960101-2960102-2960103)</t>
  </si>
  <si>
    <t>08</t>
  </si>
  <si>
    <t>9</t>
  </si>
  <si>
    <t xml:space="preserve">Creante necurente – sume ce urmează a fi încasate după o perioada mai mare de un an (ct.4110201+4110208+4130200+4280202+4610201+ 4610209 - 4910200 - 4960200),  din care: </t>
  </si>
  <si>
    <t>09</t>
  </si>
  <si>
    <t>10</t>
  </si>
  <si>
    <t>Creante  comerciale necurente – sume ce urmează a fi încasate după o perioada mai mare de un an (ct 4110201+4110208+4130200+4610201 - 4910200 -4960200)</t>
  </si>
  <si>
    <t>11</t>
  </si>
  <si>
    <t>TOTAL ACTIVE NECURENTE (rd.03+04+05+06+07+09)</t>
  </si>
  <si>
    <t>15</t>
  </si>
  <si>
    <t>12</t>
  </si>
  <si>
    <t>ACTIVE CURENTE</t>
  </si>
  <si>
    <t>18</t>
  </si>
  <si>
    <t>13</t>
  </si>
  <si>
    <t>Stocuri (ct.3010000+3020100+3020200+3020300+3020400+ 3020500+ 3020600+ 3020700+3020800+3020900+ 3030100+3030200+ 3040100+ 3040200+3050100+ 3050200+3070000+3090000+ 3310000+ 3320000+ 3410000+3450000+3460000+3470000+ 3490000+  3510100+ 3510200+3540100+ 3540500+3540600+ 3560000+ 3570000+ 3580000+ 3590000+3610000+ 3710000+ 3810000+/-3480000+/-3780000-3910000 -3920100-3920200 -3930000-3940100-3940500-3940600-3950100-3950200-3950300-3950400-3950600-3950700-3950800-3960000-3970000-3980000-4420803)</t>
  </si>
  <si>
    <t>19</t>
  </si>
  <si>
    <t>14</t>
  </si>
  <si>
    <t>Creanţe curente – sume ce urmează a fi încasate într-o perioadă mai mică de un an-</t>
  </si>
  <si>
    <t>20</t>
  </si>
  <si>
    <t>Creanţe din operaţiuni comerciale, avansuri şi alte decontări (ct. 2320000+2340000+4090101+4090102+4110101+4110108+4130100+4180000+4250000+4280102+4610101+4610109+ 4730109**+4810101+4810102+4810103+4810200+4810300+4810900+4820000+4830000+4890101+4890301-4910100-4960100+5120800), din care:</t>
  </si>
  <si>
    <t>21</t>
  </si>
  <si>
    <t>16</t>
  </si>
  <si>
    <t>Decontări privind încheierea execu?iei bugetului de stat din anul curent (ct 4890101+4890301)</t>
  </si>
  <si>
    <t>21.1</t>
  </si>
  <si>
    <t>17</t>
  </si>
  <si>
    <t>Creanţe comerciale şi avansuri (ct.2320000+2340000+4090101+4090102+ 4110101+ 4110108+ 4130100 +4180000+4610101 - 4910100 - 4960100), din care :</t>
  </si>
  <si>
    <t>22</t>
  </si>
  <si>
    <t>Avansuri acordate</t>
  </si>
  <si>
    <t>22.1</t>
  </si>
  <si>
    <t>Creanţe bugetare (ct. 4310100**+4310200**+4310300**+4310400**+ 4310500**+ 4310600**+ 4310700**+4370100**+4370200**+ 4370300**+ 4420400+ 4420802**+ 4440000**+ 4460000** 4480200+ 4610102+ 4630000+ 4640000 + 4650100+4650200+4660401+ 4660402+ 4660500+ 4660900+ 4810101**+ 4810102**+ 4810103**+ 4810900**+ 4820000** - 4970000), din care:</t>
  </si>
  <si>
    <t>23</t>
  </si>
  <si>
    <t>Creanţele  bugetului general consolidat (ct.4630000+4640000+4650100+4650200+4660401+4660402+ 4660500+ 4660900 - 4970000)</t>
  </si>
  <si>
    <t>24</t>
  </si>
  <si>
    <t>Creanţe  din operaţiuni cu fonduri externe nerambursabile şi fonduri de la buget (ct.4500100+4500300+4500501+4500502+4500503+ 4500504+ 4500505+4500700+ 4510100+4510300 +  4510500 +4530100+ 4540100+4540301+4540302+ 4540501+ 4540502+4540503+ 4540504+4550100+ 4550301+4550302+ 4550303+ 4560100+ 4560303+ 4560309+ 4570100+4570201+4570202+4570203+ 4570205+4570206+4570209+4570301+4570302+ 4570309+ 4580100+ 4580301+4580302+ 4610103+ 4730103** +4740000+ 4760000), din care:</t>
  </si>
  <si>
    <t>25</t>
  </si>
  <si>
    <t>Sume de primit de la Comisia Europeană / alti donatori(ct.4500100+4500300+4500501+4500502+4500503+ 4500504+ 4500505+4500700)</t>
  </si>
  <si>
    <t>26</t>
  </si>
  <si>
    <t>Împrumuturi pe termen scurt acordate (ct.2670101+2670102+2670103+2670104+2670105+ 2670108+ 2670601 +2670602+ 2670603+2670604+ 2670605+ 2670609+ 4680101+ 4680102 +4680103+ 4680104 +4680105+4680106+ 4680107+ 4680108+ 4680109 + 4690103+4690105+ 4690106+ 4690108+ 4690109)</t>
  </si>
  <si>
    <t>27</t>
  </si>
  <si>
    <t>Total creante curente (rd. 21+23+25+27)</t>
  </si>
  <si>
    <t>30</t>
  </si>
  <si>
    <t>Investiţii pe termen scurt (ct.5050000-5950000)</t>
  </si>
  <si>
    <t>31</t>
  </si>
  <si>
    <t>Conturi la trezorerii şi instituţii de credit :</t>
  </si>
  <si>
    <t>32</t>
  </si>
  <si>
    <t>Conturi la trezorerie, casa în lei (ct.5100000+5120101+5120501+5130101+ 5140101 +  5150101+ 5150301 + 5160101+5170101+ 5200100 + 5210100 + 5210300 + 5230000 + 5250101 + 5250102 + 5250301+5250302 + 5250400 + 5260000 +5270000 + 5280000 + 5290101+  5290201+ 5290301 + 5290400+ 5290901+5310101+ 5500101+5510000+ 5520000+ 5550101 + 5570101+  5580101 + 5580201+ 5590101+ 5600101 + 5600300+ 5600401+ 5610101 + 5610300+ 5620101 +5620300+ 5710100 +  5710300 + 5710400 + 5740101 + 5740102+ 5740301+ 5740302 +5740400 +5750100 + 5750300 + 5750400-7700000)</t>
  </si>
  <si>
    <t>33</t>
  </si>
  <si>
    <t>28</t>
  </si>
  <si>
    <t>Dobândă de încasat, alte valori, avansuri de trezorerie (ct.5180701+5320100+5320200+5320300+5320400+ 5320500+ 5320600+ 5320800+5420100)</t>
  </si>
  <si>
    <t>33.1</t>
  </si>
  <si>
    <t>29</t>
  </si>
  <si>
    <t>depozite</t>
  </si>
  <si>
    <t>34</t>
  </si>
  <si>
    <t>Conturi la instituţii de credit, BNR, casă în valută (ct. 5110101+5110102+5120102+5120402+5120502 +5130102 + 5130202+ 5140102 + 5140202 +  5150102 + 5150202 + 5150302+ 5160102+ 5160202 + 5170102 + 5170202  + 5290102 + 5290202 + 5290302+ 5290902 + 5310402 + 5410102 + 5410202 + 5500102 + 5550102+ 5550202 + 5570202 + 5580102 + 5580302 + 5590102 + 5590202+ 5600102+ 5600103+ 5600402+ 5610102+ 5610103+ 5620102+ 5620103+ 5620402)</t>
  </si>
  <si>
    <t>35</t>
  </si>
  <si>
    <t>Dobândă de încasat,  avansuri de trezorerie (ct.5180702+5420200)</t>
  </si>
  <si>
    <t>35.1</t>
  </si>
  <si>
    <t>36</t>
  </si>
  <si>
    <t>Total disponibilităţi şi alte valori (rd.33+33.1+35+35.1)</t>
  </si>
  <si>
    <t>40</t>
  </si>
  <si>
    <t>Conturi de disponibilităţi ale Trezoreriei Centrale şi ale trezoreriilor teritoriale (ct.5120600+5120700+5120901+5120902+5121000+ 5240100+   5240200+5240300-7700000)</t>
  </si>
  <si>
    <t>41</t>
  </si>
  <si>
    <t>Dobândă de încasat, alte valori, avansuri de trezorerie (ct. 5320400 + 5180701 + 5180702)</t>
  </si>
  <si>
    <t>41.1</t>
  </si>
  <si>
    <t>Cheltuieli în avans (ct. 4710000)</t>
  </si>
  <si>
    <t>42</t>
  </si>
  <si>
    <t>37</t>
  </si>
  <si>
    <t>TOTAL ACTIVE CURENTE (rd.19+30+31+40+41+41.1+42)</t>
  </si>
  <si>
    <t>45</t>
  </si>
  <si>
    <t>38</t>
  </si>
  <si>
    <t>TOTAL ACTIVE (rd.15+45)</t>
  </si>
  <si>
    <t>46</t>
  </si>
  <si>
    <t>39</t>
  </si>
  <si>
    <t>DATORII</t>
  </si>
  <si>
    <t>50</t>
  </si>
  <si>
    <t>DATORII NECURENTE - sume ce urmează a fi  plătite după-o perioadă mai mare de un an</t>
  </si>
  <si>
    <t>51</t>
  </si>
  <si>
    <t>Sume necurente- sume ce urmează a fi  plătite după o perioadă mai mare de un an (ct.2690200+4010200+4030200+4040200+4050200+4280201+ 4620201+ 4620209 + 5090000),  din care:</t>
  </si>
  <si>
    <t>52</t>
  </si>
  <si>
    <t>Datorii comerciale (ct.4010200+4030200+ 4040200+4050200+ 4620201)</t>
  </si>
  <si>
    <t>53</t>
  </si>
  <si>
    <t>43</t>
  </si>
  <si>
    <t>Împrumuturi pe termen lung (ct.1610200+1620200+1630200+1640200+1650200 +1660201+ 1660202+1660203+ 1660204+1670201+ 1670202+1670203 +1670208 +1670209-1690200)</t>
  </si>
  <si>
    <t>54</t>
  </si>
  <si>
    <t>44</t>
  </si>
  <si>
    <t>Provizioane (ct. 1510201+1510202+1510203+1510204+1510208)</t>
  </si>
  <si>
    <t>55</t>
  </si>
  <si>
    <t>TOTAL DATORII NECURENTE (rd.52+54+55)</t>
  </si>
  <si>
    <t>58</t>
  </si>
  <si>
    <t>DATORII CURENTE - sume ce urmează a fi plătite   într-o perioadă de până la un an</t>
  </si>
  <si>
    <t>59</t>
  </si>
  <si>
    <t>47</t>
  </si>
  <si>
    <t>Datorii comerciale,  avansuri şi alte decontări  (ct.2690100+4010100+4030100+4040100+4050100+ 4080000+ 4190000+ 4620101+4620109 +4730109+ 4810101+4810102+ 4810103+4810200+ 4810300+ 4810900+4820000+ 4830000+ 4890000+ 5090000+ 5120800),  din care:</t>
  </si>
  <si>
    <t>60</t>
  </si>
  <si>
    <t>48</t>
  </si>
  <si>
    <t>Decontări privind încheierea execuţiei bugetului de stat din anul curent (ct.4890000)</t>
  </si>
  <si>
    <t>60.1</t>
  </si>
  <si>
    <t>49</t>
  </si>
  <si>
    <t>Datorii comerciale şi avansuri (ct. 4010100+4030100+4040100+4050100+ 4080000+ 4190000+ 4620101), din care:</t>
  </si>
  <si>
    <t>61</t>
  </si>
  <si>
    <t>Avansuri  primite</t>
  </si>
  <si>
    <t>61.1</t>
  </si>
  <si>
    <t>Datorii către bugete (ct. 4310100+4310200 + 4310300 + 4310400 + 4310500+ 4310600+ 4310700+ 4370100 + 4370200 + 4370300 + 4400000+4410000+ 4420300 + 4420801+ 4440000+ 4460000+ 4480100 +4550501+ 4550502+ 4550503+ 4620109 + 4670100+ 4670200+ 4670300+ 4670400+ 4670500+ 4670900+ 4730109+4810900+ 4820000), din care:</t>
  </si>
  <si>
    <t>62</t>
  </si>
  <si>
    <t>Datoriile  instituţiilor publice către bugete</t>
  </si>
  <si>
    <t>63</t>
  </si>
  <si>
    <t>Contribuţii sociale (ct.4310100+4310200+4310300+4310400+ 4310500+ 4310600+4310700+ 4370100+ 4370200+4370300)</t>
  </si>
  <si>
    <t>63.1</t>
  </si>
  <si>
    <t>Sume datorate bugetului din Fonduri externe nerambursabile (ct.4550501+4550502+4550503)</t>
  </si>
  <si>
    <t>64</t>
  </si>
  <si>
    <t>Datorii din operaţiuni cu Fonduri externe nerambursabile şi fonduri de la buget, alte datorii către alte organisme internaţionale (ct.4500200+ 4500400+ 4500600+ 4510200+ 4510401+ 4540402+ 4540409+ 4510601+4510602 + 4510603+ 4510605+ 4510606+ 4510609+ 4520100 + 4520200+ 4530200+ 4540200+ 4540401+ 4540402+ 4540601+ 4540602+ 4540603+ 4550200+ 4550401+ 4550402+ 4550403+ 4550404+ 4550409+ 4560400+ 4580401+ 4580402+ 4580501+ 4580502+ 4590000+ 4620103+ 4730103)</t>
  </si>
  <si>
    <t>65</t>
  </si>
  <si>
    <t>56</t>
  </si>
  <si>
    <t>din care: sume datorate Comisiei Europene / alti donatori (ct.4500200+4500400+4500600+4590000+ 4620103)</t>
  </si>
  <si>
    <t>66</t>
  </si>
  <si>
    <t>57</t>
  </si>
  <si>
    <t>Împrumuturi pe termen scurt - sume ce urmează a fi  plătite într-o perioadă de până la  un an (ct.5180601+5180603+5180604+5180605+5180606 + 5180608+ 5180609+5180800+5190101+5190102 + 5190103+ 5190104+ 5190105+ 5190106+ 5190107+ 5190108+5190109+5190110+ 5190180+ 5190190 )</t>
  </si>
  <si>
    <t>70</t>
  </si>
  <si>
    <t>Împrumuturi pe termen lung – sume ce urmează a fi  plătite în cursul exerciţiului curent  (ct.1610100+1620100+1630100+1640100+1650100+ 1660101+ 1660102 +1660103+1660104+1670101+ 1670102+1670103+ 1670108+1670109+ 1680100 + 1680200+1680300 +1680400+ 1680500+1680701+ 1680702+ 1680703+1680708+1680709 -1690100)</t>
  </si>
  <si>
    <t>71</t>
  </si>
  <si>
    <t>Salariile angajaţilor (ct.4210000+4230000+4260000+4270100+  4270300+ 4280101)</t>
  </si>
  <si>
    <t>72</t>
  </si>
  <si>
    <t>Alte drepturi cuvenite  altor categorii de persoane (pensii, indemnizaţii de şomaj, burse) (ct.4220100+4220200+4240000+4260000+4270200+ 4270300+ 4290000+ 4380000), din care:</t>
  </si>
  <si>
    <t>73</t>
  </si>
  <si>
    <t>Pensii, indemnizatii de somaj, burse</t>
  </si>
  <si>
    <t>73.1</t>
  </si>
  <si>
    <t>Venituri în avans (ct.4720000)</t>
  </si>
  <si>
    <t>74</t>
  </si>
  <si>
    <t>Provizioane (ct.1510101+1510102+1510103+1510104+ 1510108)</t>
  </si>
  <si>
    <t>75</t>
  </si>
  <si>
    <t>TOTAL DATORII CURENTE (rd.60+62+65+70+71+72+73+74+75)</t>
  </si>
  <si>
    <t>78</t>
  </si>
  <si>
    <t>TOTAL DATORII (rd.58+78)</t>
  </si>
  <si>
    <t>79</t>
  </si>
  <si>
    <t>ACTIVE NETE = TOTAL ACTIVE – TOTAL DATORII = CAPITALURI PROPRII (rd.80= rd.46-79 = rd.90)</t>
  </si>
  <si>
    <t>80</t>
  </si>
  <si>
    <t>67</t>
  </si>
  <si>
    <t>CAPITALURI PROPRII</t>
  </si>
  <si>
    <t>83</t>
  </si>
  <si>
    <t>68</t>
  </si>
  <si>
    <t>Rezerve, fonduri (ct.1000000 + 1010000 + 1020101+ 1020102 + 1030000 + 1040101 + 1040102 + 1050100+ 1050200+ 1050300+1050400+1050500+ 1060000+ 1320000+ 1330000 + 1390100)</t>
  </si>
  <si>
    <t>84</t>
  </si>
  <si>
    <t>69</t>
  </si>
  <si>
    <t>Rezultatul reportat (ct.1170000- sold creditor)</t>
  </si>
  <si>
    <t>85</t>
  </si>
  <si>
    <t>Rezultatul reportat (ct.1170000- sold debitor)</t>
  </si>
  <si>
    <t>86</t>
  </si>
  <si>
    <t>Rezultatul patrimonial al exercitiului (ct.1210000- sold creditor)</t>
  </si>
  <si>
    <t>87</t>
  </si>
  <si>
    <t>Rezultatul patrimonial al exercitiului (ct.1210000- sold debitor)</t>
  </si>
  <si>
    <t>88</t>
  </si>
  <si>
    <t>TOTAL CAPITALURI PROPRII (rd.84+85-86+87-88)</t>
  </si>
  <si>
    <t>90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</si>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</sst>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5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6.140625" customWidth="1"/>
    <col min="3" max="3" width="55.5703125" customWidth="1"/>
    <col min="4" max="4" width="9" customWidth="1"/>
    <col min="5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ht="15.75" thickBot="1" x14ac:dyDescent="0.3">
      <c r="A7" s="1" t="s">
        <v>6</v>
      </c>
      <c r="B7" s="1"/>
      <c r="C7" s="1"/>
      <c r="D7" s="1"/>
      <c r="E7" s="1"/>
      <c r="F7" s="1"/>
    </row>
    <row r="8" spans="1:6" s="6" customFormat="1" ht="21.75" thickBot="1" x14ac:dyDescent="0.3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spans="1:6" s="6" customFormat="1" x14ac:dyDescent="0.25">
      <c r="A9" s="9" t="s">
        <v>13</v>
      </c>
      <c r="B9" s="9" t="s">
        <v>13</v>
      </c>
      <c r="C9" s="9" t="s">
        <v>14</v>
      </c>
      <c r="D9" s="9" t="s">
        <v>15</v>
      </c>
      <c r="E9" s="10"/>
      <c r="F9" s="10"/>
    </row>
    <row r="10" spans="1:6" s="6" customFormat="1" x14ac:dyDescent="0.25">
      <c r="A10" s="9" t="s">
        <v>16</v>
      </c>
      <c r="B10" s="9" t="s">
        <v>16</v>
      </c>
      <c r="C10" s="9" t="s">
        <v>17</v>
      </c>
      <c r="D10" s="9" t="s">
        <v>18</v>
      </c>
      <c r="E10" s="10"/>
      <c r="F10" s="10"/>
    </row>
    <row r="11" spans="1:6" s="6" customFormat="1" ht="43.5" x14ac:dyDescent="0.25">
      <c r="A11" s="9" t="s">
        <v>19</v>
      </c>
      <c r="B11" s="9" t="s">
        <v>19</v>
      </c>
      <c r="C11" s="9" t="s">
        <v>20</v>
      </c>
      <c r="D11" s="9" t="s">
        <v>21</v>
      </c>
      <c r="E11" s="10">
        <v>74770</v>
      </c>
      <c r="F11" s="10">
        <v>50347</v>
      </c>
    </row>
    <row r="12" spans="1:6" s="6" customFormat="1" ht="43.5" x14ac:dyDescent="0.25">
      <c r="A12" s="9" t="s">
        <v>22</v>
      </c>
      <c r="B12" s="9" t="s">
        <v>22</v>
      </c>
      <c r="C12" s="9" t="s">
        <v>23</v>
      </c>
      <c r="D12" s="9" t="s">
        <v>24</v>
      </c>
      <c r="E12" s="10">
        <v>450678</v>
      </c>
      <c r="F12" s="10">
        <v>499033</v>
      </c>
    </row>
    <row r="13" spans="1:6" s="6" customFormat="1" ht="22.5" x14ac:dyDescent="0.25">
      <c r="A13" s="9" t="s">
        <v>25</v>
      </c>
      <c r="B13" s="9" t="s">
        <v>25</v>
      </c>
      <c r="C13" s="9" t="s">
        <v>26</v>
      </c>
      <c r="D13" s="9" t="s">
        <v>27</v>
      </c>
      <c r="E13" s="10">
        <v>17701044</v>
      </c>
      <c r="F13" s="10">
        <v>19548291</v>
      </c>
    </row>
    <row r="14" spans="1:6" s="6" customFormat="1" x14ac:dyDescent="0.25">
      <c r="A14" s="9" t="s">
        <v>28</v>
      </c>
      <c r="B14" s="9" t="s">
        <v>28</v>
      </c>
      <c r="C14" s="9" t="s">
        <v>29</v>
      </c>
      <c r="D14" s="9" t="s">
        <v>30</v>
      </c>
      <c r="E14" s="10">
        <v>0</v>
      </c>
      <c r="F14" s="10">
        <v>0</v>
      </c>
    </row>
    <row r="15" spans="1:6" s="6" customFormat="1" ht="43.5" x14ac:dyDescent="0.25">
      <c r="A15" s="9" t="s">
        <v>31</v>
      </c>
      <c r="B15" s="9" t="s">
        <v>31</v>
      </c>
      <c r="C15" s="9" t="s">
        <v>32</v>
      </c>
      <c r="D15" s="9" t="s">
        <v>33</v>
      </c>
      <c r="E15" s="10">
        <v>212872</v>
      </c>
      <c r="F15" s="10">
        <v>212872</v>
      </c>
    </row>
    <row r="16" spans="1:6" s="6" customFormat="1" ht="22.5" x14ac:dyDescent="0.25">
      <c r="A16" s="9" t="s">
        <v>34</v>
      </c>
      <c r="B16" s="9" t="s">
        <v>34</v>
      </c>
      <c r="C16" s="9" t="s">
        <v>35</v>
      </c>
      <c r="D16" s="9" t="s">
        <v>36</v>
      </c>
      <c r="E16" s="10">
        <v>212872</v>
      </c>
      <c r="F16" s="10">
        <v>212872</v>
      </c>
    </row>
    <row r="17" spans="1:6" s="6" customFormat="1" ht="43.5" x14ac:dyDescent="0.25">
      <c r="A17" s="9" t="s">
        <v>37</v>
      </c>
      <c r="B17" s="9" t="s">
        <v>37</v>
      </c>
      <c r="C17" s="9" t="s">
        <v>38</v>
      </c>
      <c r="D17" s="9" t="s">
        <v>39</v>
      </c>
      <c r="E17" s="10">
        <v>0</v>
      </c>
      <c r="F17" s="10">
        <v>0</v>
      </c>
    </row>
    <row r="18" spans="1:6" s="6" customFormat="1" ht="33" x14ac:dyDescent="0.25">
      <c r="A18" s="9" t="s">
        <v>40</v>
      </c>
      <c r="B18" s="9" t="s">
        <v>40</v>
      </c>
      <c r="C18" s="9" t="s">
        <v>41</v>
      </c>
      <c r="D18" s="9" t="s">
        <v>40</v>
      </c>
      <c r="E18" s="10">
        <v>0</v>
      </c>
      <c r="F18" s="10">
        <v>0</v>
      </c>
    </row>
    <row r="19" spans="1:6" s="6" customFormat="1" x14ac:dyDescent="0.25">
      <c r="A19" s="9" t="s">
        <v>42</v>
      </c>
      <c r="B19" s="9" t="s">
        <v>42</v>
      </c>
      <c r="C19" s="9" t="s">
        <v>43</v>
      </c>
      <c r="D19" s="9" t="s">
        <v>44</v>
      </c>
      <c r="E19" s="10">
        <f>E11+E12+E13+E14+E15+E17</f>
        <v>18439364</v>
      </c>
      <c r="F19" s="10">
        <f>F11+F12+F13+F14+F15+F17</f>
        <v>20310543</v>
      </c>
    </row>
    <row r="20" spans="1:6" s="6" customFormat="1" x14ac:dyDescent="0.25">
      <c r="A20" s="9" t="s">
        <v>45</v>
      </c>
      <c r="B20" s="9" t="s">
        <v>45</v>
      </c>
      <c r="C20" s="9" t="s">
        <v>46</v>
      </c>
      <c r="D20" s="9" t="s">
        <v>47</v>
      </c>
      <c r="E20" s="10"/>
      <c r="F20" s="10"/>
    </row>
    <row r="21" spans="1:6" s="6" customFormat="1" ht="117" x14ac:dyDescent="0.25">
      <c r="A21" s="9" t="s">
        <v>48</v>
      </c>
      <c r="B21" s="9" t="s">
        <v>48</v>
      </c>
      <c r="C21" s="9" t="s">
        <v>49</v>
      </c>
      <c r="D21" s="9" t="s">
        <v>50</v>
      </c>
      <c r="E21" s="10">
        <v>353133</v>
      </c>
      <c r="F21" s="10">
        <v>518105</v>
      </c>
    </row>
    <row r="22" spans="1:6" s="6" customFormat="1" ht="22.5" x14ac:dyDescent="0.25">
      <c r="A22" s="9" t="s">
        <v>51</v>
      </c>
      <c r="B22" s="9" t="s">
        <v>51</v>
      </c>
      <c r="C22" s="9" t="s">
        <v>52</v>
      </c>
      <c r="D22" s="9" t="s">
        <v>53</v>
      </c>
      <c r="E22" s="10"/>
      <c r="F22" s="10"/>
    </row>
    <row r="23" spans="1:6" s="6" customFormat="1" ht="64.5" x14ac:dyDescent="0.25">
      <c r="A23" s="9" t="s">
        <v>44</v>
      </c>
      <c r="B23" s="9" t="s">
        <v>44</v>
      </c>
      <c r="C23" s="9" t="s">
        <v>54</v>
      </c>
      <c r="D23" s="9" t="s">
        <v>55</v>
      </c>
      <c r="E23" s="10">
        <v>215369</v>
      </c>
      <c r="F23" s="10">
        <v>234715</v>
      </c>
    </row>
    <row r="24" spans="1:6" s="6" customFormat="1" ht="22.5" x14ac:dyDescent="0.25">
      <c r="A24" s="9" t="s">
        <v>56</v>
      </c>
      <c r="B24" s="9" t="s">
        <v>56</v>
      </c>
      <c r="C24" s="9" t="s">
        <v>57</v>
      </c>
      <c r="D24" s="9" t="s">
        <v>58</v>
      </c>
      <c r="E24" s="10">
        <v>0</v>
      </c>
      <c r="F24" s="10">
        <v>0</v>
      </c>
    </row>
    <row r="25" spans="1:6" s="6" customFormat="1" ht="43.5" x14ac:dyDescent="0.25">
      <c r="A25" s="9" t="s">
        <v>59</v>
      </c>
      <c r="B25" s="9" t="s">
        <v>59</v>
      </c>
      <c r="C25" s="9" t="s">
        <v>60</v>
      </c>
      <c r="D25" s="9" t="s">
        <v>61</v>
      </c>
      <c r="E25" s="10">
        <v>0</v>
      </c>
      <c r="F25" s="10">
        <v>0</v>
      </c>
    </row>
    <row r="26" spans="1:6" s="6" customFormat="1" x14ac:dyDescent="0.25">
      <c r="A26" s="9" t="s">
        <v>47</v>
      </c>
      <c r="B26" s="9" t="s">
        <v>47</v>
      </c>
      <c r="C26" s="9" t="s">
        <v>62</v>
      </c>
      <c r="D26" s="9" t="s">
        <v>63</v>
      </c>
      <c r="E26" s="10">
        <v>0</v>
      </c>
      <c r="F26" s="10">
        <v>0</v>
      </c>
    </row>
    <row r="27" spans="1:6" s="6" customFormat="1" ht="75" x14ac:dyDescent="0.25">
      <c r="A27" s="9" t="s">
        <v>50</v>
      </c>
      <c r="B27" s="9" t="s">
        <v>50</v>
      </c>
      <c r="C27" s="9" t="s">
        <v>64</v>
      </c>
      <c r="D27" s="9" t="s">
        <v>65</v>
      </c>
      <c r="E27" s="10">
        <v>1032576</v>
      </c>
      <c r="F27" s="10">
        <v>1090511</v>
      </c>
    </row>
    <row r="28" spans="1:6" s="6" customFormat="1" ht="33" x14ac:dyDescent="0.25">
      <c r="A28" s="9" t="s">
        <v>53</v>
      </c>
      <c r="B28" s="9" t="s">
        <v>53</v>
      </c>
      <c r="C28" s="9" t="s">
        <v>66</v>
      </c>
      <c r="D28" s="9" t="s">
        <v>67</v>
      </c>
      <c r="E28" s="10">
        <v>1032576</v>
      </c>
      <c r="F28" s="10">
        <v>1090511</v>
      </c>
    </row>
    <row r="29" spans="1:6" s="6" customFormat="1" ht="106.5" x14ac:dyDescent="0.25">
      <c r="A29" s="9" t="s">
        <v>55</v>
      </c>
      <c r="B29" s="9" t="s">
        <v>55</v>
      </c>
      <c r="C29" s="9" t="s">
        <v>68</v>
      </c>
      <c r="D29" s="9" t="s">
        <v>69</v>
      </c>
      <c r="E29" s="10">
        <v>0</v>
      </c>
      <c r="F29" s="10">
        <v>0</v>
      </c>
    </row>
    <row r="30" spans="1:6" s="6" customFormat="1" ht="33" x14ac:dyDescent="0.25">
      <c r="A30" s="9" t="s">
        <v>61</v>
      </c>
      <c r="B30" s="9" t="s">
        <v>61</v>
      </c>
      <c r="C30" s="9" t="s">
        <v>70</v>
      </c>
      <c r="D30" s="9" t="s">
        <v>71</v>
      </c>
      <c r="E30" s="10">
        <v>0</v>
      </c>
      <c r="F30" s="10">
        <v>0</v>
      </c>
    </row>
    <row r="31" spans="1:6" s="6" customFormat="1" ht="64.5" x14ac:dyDescent="0.25">
      <c r="A31" s="9" t="s">
        <v>65</v>
      </c>
      <c r="B31" s="9" t="s">
        <v>65</v>
      </c>
      <c r="C31" s="9" t="s">
        <v>72</v>
      </c>
      <c r="D31" s="9" t="s">
        <v>73</v>
      </c>
      <c r="E31" s="10">
        <v>0</v>
      </c>
      <c r="F31" s="10">
        <v>0</v>
      </c>
    </row>
    <row r="32" spans="1:6" s="6" customFormat="1" x14ac:dyDescent="0.25">
      <c r="A32" s="9" t="s">
        <v>67</v>
      </c>
      <c r="B32" s="9" t="s">
        <v>67</v>
      </c>
      <c r="C32" s="9" t="s">
        <v>74</v>
      </c>
      <c r="D32" s="9" t="s">
        <v>75</v>
      </c>
      <c r="E32" s="10">
        <f>E23+E27+E29+E31</f>
        <v>1247945</v>
      </c>
      <c r="F32" s="10">
        <f>F23+F27+F29+F31</f>
        <v>1325226</v>
      </c>
    </row>
    <row r="33" spans="1:6" s="6" customFormat="1" x14ac:dyDescent="0.25">
      <c r="A33" s="9" t="s">
        <v>69</v>
      </c>
      <c r="B33" s="9" t="s">
        <v>69</v>
      </c>
      <c r="C33" s="9" t="s">
        <v>76</v>
      </c>
      <c r="D33" s="9" t="s">
        <v>77</v>
      </c>
      <c r="E33" s="10">
        <v>0</v>
      </c>
      <c r="F33" s="10">
        <v>0</v>
      </c>
    </row>
    <row r="34" spans="1:6" s="6" customFormat="1" x14ac:dyDescent="0.25">
      <c r="A34" s="9" t="s">
        <v>71</v>
      </c>
      <c r="B34" s="9" t="s">
        <v>71</v>
      </c>
      <c r="C34" s="9" t="s">
        <v>78</v>
      </c>
      <c r="D34" s="9" t="s">
        <v>79</v>
      </c>
      <c r="E34" s="10"/>
      <c r="F34" s="10"/>
    </row>
    <row r="35" spans="1:6" s="6" customFormat="1" ht="127.5" x14ac:dyDescent="0.25">
      <c r="A35" s="9" t="s">
        <v>73</v>
      </c>
      <c r="B35" s="9" t="s">
        <v>73</v>
      </c>
      <c r="C35" s="9" t="s">
        <v>80</v>
      </c>
      <c r="D35" s="9" t="s">
        <v>81</v>
      </c>
      <c r="E35" s="10">
        <v>8223</v>
      </c>
      <c r="F35" s="10">
        <v>-752549</v>
      </c>
    </row>
    <row r="36" spans="1:6" s="6" customFormat="1" ht="33" x14ac:dyDescent="0.25">
      <c r="A36" s="9" t="s">
        <v>82</v>
      </c>
      <c r="B36" s="9" t="s">
        <v>82</v>
      </c>
      <c r="C36" s="9" t="s">
        <v>83</v>
      </c>
      <c r="D36" s="9" t="s">
        <v>84</v>
      </c>
      <c r="E36" s="10">
        <v>0</v>
      </c>
      <c r="F36" s="10">
        <v>7500</v>
      </c>
    </row>
    <row r="37" spans="1:6" s="6" customFormat="1" x14ac:dyDescent="0.25">
      <c r="A37" s="9" t="s">
        <v>85</v>
      </c>
      <c r="B37" s="9" t="s">
        <v>85</v>
      </c>
      <c r="C37" s="9" t="s">
        <v>86</v>
      </c>
      <c r="D37" s="9" t="s">
        <v>87</v>
      </c>
      <c r="E37" s="10"/>
      <c r="F37" s="10"/>
    </row>
    <row r="38" spans="1:6" s="6" customFormat="1" ht="96" x14ac:dyDescent="0.25">
      <c r="A38" s="9" t="s">
        <v>75</v>
      </c>
      <c r="B38" s="9" t="s">
        <v>75</v>
      </c>
      <c r="C38" s="9" t="s">
        <v>88</v>
      </c>
      <c r="D38" s="9" t="s">
        <v>89</v>
      </c>
      <c r="E38" s="10">
        <v>0</v>
      </c>
      <c r="F38" s="10">
        <v>927</v>
      </c>
    </row>
    <row r="39" spans="1:6" s="6" customFormat="1" ht="22.5" x14ac:dyDescent="0.25">
      <c r="A39" s="9" t="s">
        <v>77</v>
      </c>
      <c r="B39" s="9" t="s">
        <v>77</v>
      </c>
      <c r="C39" s="9" t="s">
        <v>90</v>
      </c>
      <c r="D39" s="9" t="s">
        <v>91</v>
      </c>
      <c r="E39" s="10">
        <v>0</v>
      </c>
      <c r="F39" s="10">
        <v>0</v>
      </c>
    </row>
    <row r="40" spans="1:6" s="6" customFormat="1" x14ac:dyDescent="0.25">
      <c r="A40" s="9" t="s">
        <v>79</v>
      </c>
      <c r="B40" s="9" t="s">
        <v>79</v>
      </c>
      <c r="C40" s="9" t="s">
        <v>86</v>
      </c>
      <c r="D40" s="9" t="s">
        <v>92</v>
      </c>
      <c r="E40" s="10"/>
      <c r="F40" s="10"/>
    </row>
    <row r="41" spans="1:6" s="6" customFormat="1" x14ac:dyDescent="0.25">
      <c r="A41" s="9" t="s">
        <v>81</v>
      </c>
      <c r="B41" s="9" t="s">
        <v>81</v>
      </c>
      <c r="C41" s="9" t="s">
        <v>93</v>
      </c>
      <c r="D41" s="9" t="s">
        <v>94</v>
      </c>
      <c r="E41" s="10">
        <f>E35+E36+E38+E39</f>
        <v>8223</v>
      </c>
      <c r="F41" s="10">
        <f>F35+F36+F38+F39</f>
        <v>-744122</v>
      </c>
    </row>
    <row r="42" spans="1:6" s="6" customFormat="1" ht="43.5" x14ac:dyDescent="0.25">
      <c r="A42" s="9" t="s">
        <v>87</v>
      </c>
      <c r="B42" s="9" t="s">
        <v>87</v>
      </c>
      <c r="C42" s="9" t="s">
        <v>95</v>
      </c>
      <c r="D42" s="9" t="s">
        <v>96</v>
      </c>
      <c r="E42" s="10">
        <v>0</v>
      </c>
      <c r="F42" s="10">
        <v>0</v>
      </c>
    </row>
    <row r="43" spans="1:6" s="6" customFormat="1" ht="22.5" x14ac:dyDescent="0.25">
      <c r="A43" s="9" t="s">
        <v>89</v>
      </c>
      <c r="B43" s="9" t="s">
        <v>89</v>
      </c>
      <c r="C43" s="9" t="s">
        <v>97</v>
      </c>
      <c r="D43" s="9" t="s">
        <v>98</v>
      </c>
      <c r="E43" s="10">
        <v>0</v>
      </c>
      <c r="F43" s="10">
        <v>0</v>
      </c>
    </row>
    <row r="44" spans="1:6" s="6" customFormat="1" x14ac:dyDescent="0.25">
      <c r="A44" s="9" t="s">
        <v>92</v>
      </c>
      <c r="B44" s="9" t="s">
        <v>92</v>
      </c>
      <c r="C44" s="9" t="s">
        <v>99</v>
      </c>
      <c r="D44" s="9" t="s">
        <v>100</v>
      </c>
      <c r="E44" s="10">
        <v>0</v>
      </c>
      <c r="F44" s="10">
        <v>0</v>
      </c>
    </row>
    <row r="45" spans="1:6" s="6" customFormat="1" x14ac:dyDescent="0.25">
      <c r="A45" s="9" t="s">
        <v>101</v>
      </c>
      <c r="B45" s="9" t="s">
        <v>101</v>
      </c>
      <c r="C45" s="9" t="s">
        <v>102</v>
      </c>
      <c r="D45" s="9" t="s">
        <v>103</v>
      </c>
      <c r="E45" s="10">
        <f>E21+E32+E33+E41+E42+E43+E44</f>
        <v>1609301</v>
      </c>
      <c r="F45" s="10">
        <f>F21+F32+F33+F41+F42+F43+F44</f>
        <v>1099209</v>
      </c>
    </row>
    <row r="46" spans="1:6" s="6" customFormat="1" x14ac:dyDescent="0.25">
      <c r="A46" s="9" t="s">
        <v>104</v>
      </c>
      <c r="B46" s="9" t="s">
        <v>104</v>
      </c>
      <c r="C46" s="9" t="s">
        <v>105</v>
      </c>
      <c r="D46" s="9" t="s">
        <v>106</v>
      </c>
      <c r="E46" s="10">
        <f>E19+E45</f>
        <v>20048665</v>
      </c>
      <c r="F46" s="10">
        <f>F19+F45</f>
        <v>21409752</v>
      </c>
    </row>
    <row r="47" spans="1:6" s="6" customFormat="1" x14ac:dyDescent="0.25">
      <c r="A47" s="9" t="s">
        <v>107</v>
      </c>
      <c r="B47" s="9" t="s">
        <v>107</v>
      </c>
      <c r="C47" s="9" t="s">
        <v>108</v>
      </c>
      <c r="D47" s="9" t="s">
        <v>109</v>
      </c>
      <c r="E47" s="10"/>
      <c r="F47" s="10"/>
    </row>
    <row r="48" spans="1:6" s="6" customFormat="1" ht="22.5" x14ac:dyDescent="0.25">
      <c r="A48" s="9" t="s">
        <v>94</v>
      </c>
      <c r="B48" s="9" t="s">
        <v>94</v>
      </c>
      <c r="C48" s="9" t="s">
        <v>110</v>
      </c>
      <c r="D48" s="9" t="s">
        <v>111</v>
      </c>
      <c r="E48" s="10"/>
      <c r="F48" s="10"/>
    </row>
    <row r="49" spans="1:6" s="6" customFormat="1" ht="43.5" x14ac:dyDescent="0.25">
      <c r="A49" s="9" t="s">
        <v>96</v>
      </c>
      <c r="B49" s="9" t="s">
        <v>96</v>
      </c>
      <c r="C49" s="9" t="s">
        <v>112</v>
      </c>
      <c r="D49" s="9" t="s">
        <v>113</v>
      </c>
      <c r="E49" s="10">
        <v>0</v>
      </c>
      <c r="F49" s="10">
        <v>0</v>
      </c>
    </row>
    <row r="50" spans="1:6" s="6" customFormat="1" ht="22.5" x14ac:dyDescent="0.25">
      <c r="A50" s="9" t="s">
        <v>100</v>
      </c>
      <c r="B50" s="9" t="s">
        <v>100</v>
      </c>
      <c r="C50" s="9" t="s">
        <v>114</v>
      </c>
      <c r="D50" s="9" t="s">
        <v>115</v>
      </c>
      <c r="E50" s="10">
        <v>0</v>
      </c>
      <c r="F50" s="10">
        <v>0</v>
      </c>
    </row>
    <row r="51" spans="1:6" s="6" customFormat="1" ht="43.5" x14ac:dyDescent="0.25">
      <c r="A51" s="9" t="s">
        <v>116</v>
      </c>
      <c r="B51" s="9" t="s">
        <v>116</v>
      </c>
      <c r="C51" s="9" t="s">
        <v>117</v>
      </c>
      <c r="D51" s="9" t="s">
        <v>118</v>
      </c>
      <c r="E51" s="10">
        <v>0</v>
      </c>
      <c r="F51" s="10">
        <v>0</v>
      </c>
    </row>
    <row r="52" spans="1:6" s="6" customFormat="1" ht="22.5" x14ac:dyDescent="0.25">
      <c r="A52" s="9" t="s">
        <v>119</v>
      </c>
      <c r="B52" s="9" t="s">
        <v>119</v>
      </c>
      <c r="C52" s="9" t="s">
        <v>120</v>
      </c>
      <c r="D52" s="9" t="s">
        <v>121</v>
      </c>
      <c r="E52" s="10">
        <v>49223</v>
      </c>
      <c r="F52" s="10">
        <v>49223</v>
      </c>
    </row>
    <row r="53" spans="1:6" s="6" customFormat="1" x14ac:dyDescent="0.25">
      <c r="A53" s="9" t="s">
        <v>103</v>
      </c>
      <c r="B53" s="9" t="s">
        <v>103</v>
      </c>
      <c r="C53" s="9" t="s">
        <v>122</v>
      </c>
      <c r="D53" s="9" t="s">
        <v>123</v>
      </c>
      <c r="E53" s="10">
        <f>E49+E51+E52</f>
        <v>49223</v>
      </c>
      <c r="F53" s="10">
        <f>F49+F51+F52</f>
        <v>49223</v>
      </c>
    </row>
    <row r="54" spans="1:6" s="6" customFormat="1" ht="22.5" x14ac:dyDescent="0.25">
      <c r="A54" s="9" t="s">
        <v>106</v>
      </c>
      <c r="B54" s="9" t="s">
        <v>106</v>
      </c>
      <c r="C54" s="9" t="s">
        <v>124</v>
      </c>
      <c r="D54" s="9" t="s">
        <v>125</v>
      </c>
      <c r="E54" s="10"/>
      <c r="F54" s="10"/>
    </row>
    <row r="55" spans="1:6" s="6" customFormat="1" ht="54" x14ac:dyDescent="0.25">
      <c r="A55" s="9" t="s">
        <v>126</v>
      </c>
      <c r="B55" s="9" t="s">
        <v>126</v>
      </c>
      <c r="C55" s="9" t="s">
        <v>127</v>
      </c>
      <c r="D55" s="9" t="s">
        <v>128</v>
      </c>
      <c r="E55" s="10">
        <v>465087</v>
      </c>
      <c r="F55" s="10">
        <v>546668</v>
      </c>
    </row>
    <row r="56" spans="1:6" s="6" customFormat="1" ht="22.5" x14ac:dyDescent="0.25">
      <c r="A56" s="9" t="s">
        <v>129</v>
      </c>
      <c r="B56" s="9" t="s">
        <v>129</v>
      </c>
      <c r="C56" s="9" t="s">
        <v>130</v>
      </c>
      <c r="D56" s="9" t="s">
        <v>131</v>
      </c>
      <c r="E56" s="10">
        <v>0</v>
      </c>
      <c r="F56" s="10">
        <v>0</v>
      </c>
    </row>
    <row r="57" spans="1:6" s="6" customFormat="1" ht="33" x14ac:dyDescent="0.25">
      <c r="A57" s="9" t="s">
        <v>132</v>
      </c>
      <c r="B57" s="9" t="s">
        <v>132</v>
      </c>
      <c r="C57" s="9" t="s">
        <v>133</v>
      </c>
      <c r="D57" s="9" t="s">
        <v>134</v>
      </c>
      <c r="E57" s="10">
        <v>465087</v>
      </c>
      <c r="F57" s="10">
        <v>546668</v>
      </c>
    </row>
    <row r="58" spans="1:6" s="6" customFormat="1" x14ac:dyDescent="0.25">
      <c r="A58" s="9" t="s">
        <v>109</v>
      </c>
      <c r="B58" s="9" t="s">
        <v>109</v>
      </c>
      <c r="C58" s="9" t="s">
        <v>135</v>
      </c>
      <c r="D58" s="9" t="s">
        <v>136</v>
      </c>
      <c r="E58" s="10">
        <v>0</v>
      </c>
      <c r="F58" s="10">
        <v>0</v>
      </c>
    </row>
    <row r="59" spans="1:6" s="6" customFormat="1" ht="64.5" x14ac:dyDescent="0.25">
      <c r="A59" s="9" t="s">
        <v>111</v>
      </c>
      <c r="B59" s="9" t="s">
        <v>111</v>
      </c>
      <c r="C59" s="9" t="s">
        <v>137</v>
      </c>
      <c r="D59" s="9" t="s">
        <v>138</v>
      </c>
      <c r="E59" s="10">
        <v>93154</v>
      </c>
      <c r="F59" s="10">
        <v>119366</v>
      </c>
    </row>
    <row r="60" spans="1:6" s="6" customFormat="1" x14ac:dyDescent="0.25">
      <c r="A60" s="9" t="s">
        <v>113</v>
      </c>
      <c r="B60" s="9" t="s">
        <v>113</v>
      </c>
      <c r="C60" s="9" t="s">
        <v>139</v>
      </c>
      <c r="D60" s="9" t="s">
        <v>140</v>
      </c>
      <c r="E60" s="10"/>
      <c r="F60" s="10"/>
    </row>
    <row r="61" spans="1:6" s="6" customFormat="1" ht="22.5" x14ac:dyDescent="0.25">
      <c r="A61" s="9" t="s">
        <v>115</v>
      </c>
      <c r="B61" s="9" t="s">
        <v>115</v>
      </c>
      <c r="C61" s="9" t="s">
        <v>141</v>
      </c>
      <c r="D61" s="9" t="s">
        <v>142</v>
      </c>
      <c r="E61" s="10">
        <v>71518</v>
      </c>
      <c r="F61" s="10">
        <v>100889</v>
      </c>
    </row>
    <row r="62" spans="1:6" s="6" customFormat="1" ht="22.5" x14ac:dyDescent="0.25">
      <c r="A62" s="9" t="s">
        <v>118</v>
      </c>
      <c r="B62" s="9" t="s">
        <v>118</v>
      </c>
      <c r="C62" s="9" t="s">
        <v>143</v>
      </c>
      <c r="D62" s="9" t="s">
        <v>144</v>
      </c>
      <c r="E62" s="10">
        <v>0</v>
      </c>
      <c r="F62" s="10">
        <v>0</v>
      </c>
    </row>
    <row r="63" spans="1:6" s="6" customFormat="1" ht="96" x14ac:dyDescent="0.25">
      <c r="A63" s="9" t="s">
        <v>121</v>
      </c>
      <c r="B63" s="9" t="s">
        <v>121</v>
      </c>
      <c r="C63" s="9" t="s">
        <v>145</v>
      </c>
      <c r="D63" s="9" t="s">
        <v>146</v>
      </c>
      <c r="E63" s="10">
        <v>0</v>
      </c>
      <c r="F63" s="10">
        <v>0</v>
      </c>
    </row>
    <row r="64" spans="1:6" s="6" customFormat="1" ht="22.5" x14ac:dyDescent="0.25">
      <c r="A64" s="9" t="s">
        <v>147</v>
      </c>
      <c r="B64" s="9" t="s">
        <v>147</v>
      </c>
      <c r="C64" s="9" t="s">
        <v>148</v>
      </c>
      <c r="D64" s="9" t="s">
        <v>149</v>
      </c>
      <c r="E64" s="10">
        <v>0</v>
      </c>
      <c r="F64" s="10">
        <v>0</v>
      </c>
    </row>
    <row r="65" spans="1:6" s="6" customFormat="1" ht="64.5" x14ac:dyDescent="0.25">
      <c r="A65" s="9" t="s">
        <v>150</v>
      </c>
      <c r="B65" s="9" t="s">
        <v>150</v>
      </c>
      <c r="C65" s="9" t="s">
        <v>151</v>
      </c>
      <c r="D65" s="9" t="s">
        <v>152</v>
      </c>
      <c r="E65" s="10">
        <v>89530</v>
      </c>
      <c r="F65" s="10">
        <v>67573</v>
      </c>
    </row>
    <row r="66" spans="1:6" s="6" customFormat="1" ht="75" x14ac:dyDescent="0.25">
      <c r="A66" s="9" t="s">
        <v>123</v>
      </c>
      <c r="B66" s="9" t="s">
        <v>123</v>
      </c>
      <c r="C66" s="9" t="s">
        <v>153</v>
      </c>
      <c r="D66" s="9" t="s">
        <v>154</v>
      </c>
      <c r="E66" s="10">
        <v>0</v>
      </c>
      <c r="F66" s="10">
        <v>0</v>
      </c>
    </row>
    <row r="67" spans="1:6" s="6" customFormat="1" ht="22.5" x14ac:dyDescent="0.25">
      <c r="A67" s="9" t="s">
        <v>125</v>
      </c>
      <c r="B67" s="9" t="s">
        <v>125</v>
      </c>
      <c r="C67" s="9" t="s">
        <v>155</v>
      </c>
      <c r="D67" s="9" t="s">
        <v>156</v>
      </c>
      <c r="E67" s="10">
        <v>128191</v>
      </c>
      <c r="F67" s="10">
        <v>155116</v>
      </c>
    </row>
    <row r="68" spans="1:6" s="6" customFormat="1" ht="43.5" x14ac:dyDescent="0.25">
      <c r="A68" s="9" t="s">
        <v>128</v>
      </c>
      <c r="B68" s="9" t="s">
        <v>128</v>
      </c>
      <c r="C68" s="9" t="s">
        <v>157</v>
      </c>
      <c r="D68" s="9" t="s">
        <v>158</v>
      </c>
      <c r="E68" s="10">
        <v>0</v>
      </c>
      <c r="F68" s="10">
        <v>0</v>
      </c>
    </row>
    <row r="69" spans="1:6" s="6" customFormat="1" x14ac:dyDescent="0.25">
      <c r="A69" s="9" t="s">
        <v>134</v>
      </c>
      <c r="B69" s="9" t="s">
        <v>134</v>
      </c>
      <c r="C69" s="9" t="s">
        <v>159</v>
      </c>
      <c r="D69" s="9" t="s">
        <v>160</v>
      </c>
      <c r="E69" s="10"/>
      <c r="F69" s="10"/>
    </row>
    <row r="70" spans="1:6" s="6" customFormat="1" x14ac:dyDescent="0.25">
      <c r="A70" s="9" t="s">
        <v>138</v>
      </c>
      <c r="B70" s="9" t="s">
        <v>138</v>
      </c>
      <c r="C70" s="9" t="s">
        <v>161</v>
      </c>
      <c r="D70" s="9" t="s">
        <v>162</v>
      </c>
      <c r="E70" s="10">
        <v>0</v>
      </c>
      <c r="F70" s="10">
        <v>0</v>
      </c>
    </row>
    <row r="71" spans="1:6" s="6" customFormat="1" ht="22.5" x14ac:dyDescent="0.25">
      <c r="A71" s="9" t="s">
        <v>140</v>
      </c>
      <c r="B71" s="9" t="s">
        <v>140</v>
      </c>
      <c r="C71" s="9" t="s">
        <v>163</v>
      </c>
      <c r="D71" s="9" t="s">
        <v>164</v>
      </c>
      <c r="E71" s="10">
        <v>0</v>
      </c>
      <c r="F71" s="10">
        <v>0</v>
      </c>
    </row>
    <row r="72" spans="1:6" s="6" customFormat="1" ht="22.5" x14ac:dyDescent="0.25">
      <c r="A72" s="9" t="s">
        <v>144</v>
      </c>
      <c r="B72" s="9" t="s">
        <v>144</v>
      </c>
      <c r="C72" s="9" t="s">
        <v>165</v>
      </c>
      <c r="D72" s="9" t="s">
        <v>166</v>
      </c>
      <c r="E72" s="10">
        <f>E55+E59+E63+E65+E66+E67+E68+E70+E71</f>
        <v>775962</v>
      </c>
      <c r="F72" s="10">
        <f>F55+F59+F63+F65+F66+F67+F68+F70+F71</f>
        <v>888723</v>
      </c>
    </row>
    <row r="73" spans="1:6" s="6" customFormat="1" x14ac:dyDescent="0.25">
      <c r="A73" s="9" t="s">
        <v>146</v>
      </c>
      <c r="B73" s="9" t="s">
        <v>146</v>
      </c>
      <c r="C73" s="9" t="s">
        <v>167</v>
      </c>
      <c r="D73" s="9" t="s">
        <v>168</v>
      </c>
      <c r="E73" s="10">
        <f>E53+E72</f>
        <v>825185</v>
      </c>
      <c r="F73" s="10">
        <f>F53+F72</f>
        <v>937946</v>
      </c>
    </row>
    <row r="74" spans="1:6" s="6" customFormat="1" ht="22.5" x14ac:dyDescent="0.25">
      <c r="A74" s="9" t="s">
        <v>149</v>
      </c>
      <c r="B74" s="9" t="s">
        <v>149</v>
      </c>
      <c r="C74" s="9" t="s">
        <v>169</v>
      </c>
      <c r="D74" s="9" t="s">
        <v>170</v>
      </c>
      <c r="E74" s="10">
        <f>E46-E73</f>
        <v>19223480</v>
      </c>
      <c r="F74" s="10">
        <f>F46-F73</f>
        <v>20471806</v>
      </c>
    </row>
    <row r="75" spans="1:6" s="6" customFormat="1" x14ac:dyDescent="0.25">
      <c r="A75" s="9" t="s">
        <v>171</v>
      </c>
      <c r="B75" s="9" t="s">
        <v>171</v>
      </c>
      <c r="C75" s="9" t="s">
        <v>172</v>
      </c>
      <c r="D75" s="9" t="s">
        <v>173</v>
      </c>
      <c r="E75" s="10"/>
      <c r="F75" s="10"/>
    </row>
    <row r="76" spans="1:6" s="6" customFormat="1" ht="43.5" x14ac:dyDescent="0.25">
      <c r="A76" s="9" t="s">
        <v>174</v>
      </c>
      <c r="B76" s="9" t="s">
        <v>174</v>
      </c>
      <c r="C76" s="9" t="s">
        <v>175</v>
      </c>
      <c r="D76" s="9" t="s">
        <v>176</v>
      </c>
      <c r="E76" s="10">
        <v>6440516</v>
      </c>
      <c r="F76" s="10">
        <v>6440516</v>
      </c>
    </row>
    <row r="77" spans="1:6" s="6" customFormat="1" x14ac:dyDescent="0.25">
      <c r="A77" s="9" t="s">
        <v>177</v>
      </c>
      <c r="B77" s="9" t="s">
        <v>177</v>
      </c>
      <c r="C77" s="9" t="s">
        <v>178</v>
      </c>
      <c r="D77" s="9" t="s">
        <v>179</v>
      </c>
      <c r="E77" s="10">
        <v>7510298</v>
      </c>
      <c r="F77" s="10">
        <v>12784086</v>
      </c>
    </row>
    <row r="78" spans="1:6" s="6" customFormat="1" x14ac:dyDescent="0.25">
      <c r="A78" s="9" t="s">
        <v>152</v>
      </c>
      <c r="B78" s="9" t="s">
        <v>152</v>
      </c>
      <c r="C78" s="9" t="s">
        <v>180</v>
      </c>
      <c r="D78" s="9" t="s">
        <v>181</v>
      </c>
      <c r="E78" s="10">
        <v>0</v>
      </c>
      <c r="F78" s="10">
        <v>0</v>
      </c>
    </row>
    <row r="79" spans="1:6" s="6" customFormat="1" x14ac:dyDescent="0.25">
      <c r="A79" s="9" t="s">
        <v>154</v>
      </c>
      <c r="B79" s="9" t="s">
        <v>154</v>
      </c>
      <c r="C79" s="9" t="s">
        <v>182</v>
      </c>
      <c r="D79" s="9" t="s">
        <v>183</v>
      </c>
      <c r="E79" s="10">
        <v>5272666</v>
      </c>
      <c r="F79" s="10">
        <v>1247204</v>
      </c>
    </row>
    <row r="80" spans="1:6" s="6" customFormat="1" x14ac:dyDescent="0.25">
      <c r="A80" s="9" t="s">
        <v>156</v>
      </c>
      <c r="B80" s="9" t="s">
        <v>156</v>
      </c>
      <c r="C80" s="9" t="s">
        <v>184</v>
      </c>
      <c r="D80" s="9" t="s">
        <v>185</v>
      </c>
      <c r="E80" s="10">
        <v>0</v>
      </c>
      <c r="F80" s="10">
        <v>0</v>
      </c>
    </row>
    <row r="81" spans="1:6" s="6" customFormat="1" x14ac:dyDescent="0.25">
      <c r="A81" s="9" t="s">
        <v>158</v>
      </c>
      <c r="B81" s="9" t="s">
        <v>158</v>
      </c>
      <c r="C81" s="9" t="s">
        <v>186</v>
      </c>
      <c r="D81" s="9" t="s">
        <v>187</v>
      </c>
      <c r="E81" s="10">
        <f>E76+E77-E78+E79-E80</f>
        <v>19223480</v>
      </c>
      <c r="F81" s="10">
        <f>F76+F77-F78+F79-F80</f>
        <v>20471806</v>
      </c>
    </row>
    <row r="82" spans="1:6" s="6" customFormat="1" x14ac:dyDescent="0.25">
      <c r="A82" s="7"/>
      <c r="B82" s="7"/>
      <c r="C82" s="7"/>
      <c r="D82" s="7"/>
      <c r="E82" s="8"/>
      <c r="F82" s="8"/>
    </row>
    <row r="83" spans="1:6" x14ac:dyDescent="0.25">
      <c r="A83" s="12" t="s">
        <v>188</v>
      </c>
      <c r="B83" s="12"/>
      <c r="C83" s="12"/>
      <c r="D83" s="12"/>
      <c r="E83" s="12" t="s">
        <v>190</v>
      </c>
      <c r="F83" s="12"/>
    </row>
    <row r="84" spans="1:6" x14ac:dyDescent="0.25">
      <c r="A84" s="3" t="s">
        <v>189</v>
      </c>
      <c r="B84" s="3"/>
      <c r="C84" s="3"/>
      <c r="D84" s="3"/>
      <c r="E84" s="3" t="s">
        <v>191</v>
      </c>
      <c r="F84" s="3"/>
    </row>
    <row r="165" spans="1:10" x14ac:dyDescent="0.25">
      <c r="A165" s="11"/>
      <c r="B165" s="11"/>
      <c r="E165" s="11"/>
      <c r="F165" s="11"/>
      <c r="I165" s="11"/>
      <c r="J165" s="11"/>
    </row>
  </sheetData>
  <mergeCells count="13">
    <mergeCell ref="A7:F7"/>
    <mergeCell ref="A83:B83"/>
    <mergeCell ref="A84:B84"/>
    <mergeCell ref="C83:D83"/>
    <mergeCell ref="C84:D84"/>
    <mergeCell ref="E83:F83"/>
    <mergeCell ref="E84:F84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2018-08-23T08:07:30Z</dcterms:created>
  <dcterms:modified xsi:type="dcterms:W3CDTF">2018-08-23T08:07:32Z</dcterms:modified>
</cp:coreProperties>
</file>